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alisis" sheetId="1" r:id="rId4"/>
    <sheet state="visible" name="Plan Anual de Auditoria" sheetId="2" r:id="rId5"/>
    <sheet state="hidden" name="Lista" sheetId="3" r:id="rId6"/>
  </sheets>
  <definedNames/>
  <calcPr/>
  <extLst>
    <ext uri="GoogleSheetsCustomDataVersion2">
      <go:sheetsCustomData xmlns:go="http://customooxmlschemas.google.com/" r:id="rId7" roundtripDataChecksum="HN4qsJZRVAo8v3jZ2snU1bSRdHzc2uFznEQmlRmZmgY="/>
    </ext>
  </extLst>
</workbook>
</file>

<file path=xl/sharedStrings.xml><?xml version="1.0" encoding="utf-8"?>
<sst xmlns="http://schemas.openxmlformats.org/spreadsheetml/2006/main" count="728" uniqueCount="217">
  <si>
    <t>AVANCE EN LA EJECUCIÓN DE ACTIVIDADES DEL PLAN ANUAL DE AUDITORÍA</t>
  </si>
  <si>
    <t>ITEM</t>
  </si>
  <si>
    <t>PLANEADAS</t>
  </si>
  <si>
    <t>EJECUTADAS</t>
  </si>
  <si>
    <t>PORCENTAJE</t>
  </si>
  <si>
    <t>Acciones Propuestas</t>
  </si>
  <si>
    <t>Fecha</t>
  </si>
  <si>
    <t>I-Semestre</t>
  </si>
  <si>
    <t>II-Semestre</t>
  </si>
  <si>
    <t>Total</t>
  </si>
  <si>
    <t>Auditorias Internas</t>
  </si>
  <si>
    <t>Informes de Ley</t>
  </si>
  <si>
    <t xml:space="preserve">Otros Informes </t>
  </si>
  <si>
    <t>Otras Actividades</t>
  </si>
  <si>
    <t>TOTAL</t>
  </si>
  <si>
    <t>PROCESO DE EVALUACIÓN, CONTROL Y SEGUIMIENTO INSTITUCIONAL</t>
  </si>
  <si>
    <t>PLAN ANUAL DE AUDITORÍA</t>
  </si>
  <si>
    <r>
      <rPr>
        <rFont val="Arial"/>
        <b/>
        <i/>
        <color theme="1"/>
        <sz val="9.0"/>
      </rPr>
      <t xml:space="preserve">Código: </t>
    </r>
    <r>
      <rPr>
        <rFont val="Arial"/>
        <b val="0"/>
        <i/>
        <color theme="1"/>
        <sz val="9.0"/>
      </rPr>
      <t>FO-ECS-01</t>
    </r>
  </si>
  <si>
    <r>
      <rPr>
        <rFont val="Arial"/>
        <b/>
        <i/>
        <color theme="1"/>
        <sz val="9.0"/>
      </rPr>
      <t xml:space="preserve">Versión: </t>
    </r>
    <r>
      <rPr>
        <rFont val="Arial"/>
        <b val="0"/>
        <i/>
        <color theme="1"/>
        <sz val="9.0"/>
      </rPr>
      <t>04</t>
    </r>
  </si>
  <si>
    <r>
      <rPr>
        <rFont val="Arial"/>
        <b/>
        <i/>
        <color theme="1"/>
        <sz val="9.0"/>
      </rPr>
      <t xml:space="preserve">Fecha de aprobación: </t>
    </r>
    <r>
      <rPr>
        <rFont val="Arial"/>
        <b val="0"/>
        <i/>
        <color theme="1"/>
        <sz val="9.0"/>
      </rPr>
      <t>28/04/2022</t>
    </r>
  </si>
  <si>
    <r>
      <rPr>
        <rFont val="Arial"/>
        <b/>
        <i/>
        <color theme="1"/>
        <sz val="9.0"/>
      </rPr>
      <t xml:space="preserve">Página: </t>
    </r>
    <r>
      <rPr>
        <rFont val="Arial"/>
        <b val="0"/>
        <i/>
        <color theme="1"/>
        <sz val="9.0"/>
      </rPr>
      <t>1 de 1</t>
    </r>
  </si>
  <si>
    <t>Objetivo(s):</t>
  </si>
  <si>
    <t>Establecer de manera ordenada  las  actividades de auditoría, así como las relacionadas con los roles e informes de competencia de la oficina, que adelantará el Asesor de Control Interno para agregar valor y mejorar las operaciones de la  entidad; ayudando a  cumplir sus objetivos  mediante la aplicación de un  enfoque sistemático y disciplinado para evaluar la gestión de riesgos y controles.</t>
  </si>
  <si>
    <t xml:space="preserve">Alcance: </t>
  </si>
  <si>
    <t xml:space="preserve">Aplica para las auditoráis de segunda línea, tercera línea, informes de ley a cargo de la oficina de Control interno, otros informes, actividades y auditorías de tercera parte. </t>
  </si>
  <si>
    <t xml:space="preserve">Criterios: </t>
  </si>
  <si>
    <t>Para la realización y aprobación del programa anual de auditoría, se tomarón los siguientes criterios:
Auditorías de Gestión Control Interno: Decreto 1499 de 2017 - Modelo Estándar de Control Interno, Decreto 648 del 2017, Plan Anticorrupción y Atención al Ciudadano, Control Interno Contable,  Decreto 1072 de 2015, Seguridad de la Información, Gestión Documental.
Auditorías de Calidad y Ambiental: NTC ISO 9001:2015, NTC ISO 14001:2015, NTC 5555:2011 Normatividad Legal vigente (Interna y Externa), Manual de Calidad, Manual del Sistema de Gestión Ambiental, y la documentación establecida en el Sistema Integrado de Gestión.</t>
  </si>
  <si>
    <t>Unidad Responsable:</t>
  </si>
  <si>
    <t xml:space="preserve">Control Interno de Gestión / Oficina Asesora de Planeación </t>
  </si>
  <si>
    <t xml:space="preserve">Método: </t>
  </si>
  <si>
    <r>
      <rPr>
        <rFont val="Arial"/>
        <b/>
        <color rgb="FF000000"/>
        <sz val="9.0"/>
      </rPr>
      <t xml:space="preserve">Para auditorías de 3ra Línea </t>
    </r>
    <r>
      <rPr>
        <rFont val="Arial"/>
        <color rgb="FF000000"/>
        <sz val="9.0"/>
      </rPr>
      <t xml:space="preserve">
La Oficina de Control Interno tuvo en cuenta la directricez y recomedaciones de la Guia de auditoría basada en riesgos para entidades publicas que establece las variables y los criterios más importantes y que tienen mayor impacto para tomar una decisión adecuada en cuanto al ordenamiento y priorización de los procesos a auditar, una vez definidas las variables y los criterios se ponderan asignándoles un peso de acuerdo a su importancia basados en el estudio realizado por la Jefe de la Oficina de Control Interno para realizar el programa se utiliza la información histórica de cada proceso. A continuación se indican los pasos que se requieren para ordenar y priorizar los procesos a auditar. Definición de criterios utilizados:
-  Riesgo Inherente
- Tiempo transcurrido desde la última auditoría: 
- Temas de interés de la Alta Dirección (Criterios)
</t>
    </r>
    <r>
      <rPr>
        <rFont val="Arial"/>
        <b/>
        <color rgb="FF000000"/>
        <sz val="9.0"/>
      </rPr>
      <t xml:space="preserve">Para auditorías de 2da Línea 
</t>
    </r>
    <r>
      <rPr>
        <rFont val="Arial"/>
        <color rgb="FF000000"/>
        <sz val="9.0"/>
      </rPr>
      <t>Las auditorias se realizarán de manera presencial con y sin interacción humana; las actas de reunión, informes de auditoria, cartas de representación y demas registros se enviaran de manera digital para sus respectivas firmas, los registros de asistencia serán en medio físico.</t>
    </r>
  </si>
  <si>
    <t>Recursos:</t>
  </si>
  <si>
    <r>
      <rPr>
        <rFont val="Arial"/>
        <b/>
        <color theme="1"/>
        <sz val="9.0"/>
      </rPr>
      <t>Financieros:</t>
    </r>
    <r>
      <rPr>
        <rFont val="Arial"/>
        <color theme="1"/>
        <sz val="9.0"/>
      </rPr>
      <t xml:space="preserve"> Presupuesto asignado por la Universidad para atender los requerimientos del plan anual de auditoría.</t>
    </r>
  </si>
  <si>
    <r>
      <rPr>
        <rFont val="Arial"/>
        <b/>
        <color theme="1"/>
        <sz val="9.0"/>
      </rPr>
      <t>Humanos:</t>
    </r>
    <r>
      <rPr>
        <rFont val="Arial"/>
        <color theme="1"/>
        <sz val="9.0"/>
      </rPr>
      <t xml:space="preserve"> Profesionales de Control Interno de Gestión, Calidad, Ambiental y Auditores Internos.</t>
    </r>
  </si>
  <si>
    <r>
      <rPr>
        <rFont val="Arial"/>
        <b/>
        <color theme="1"/>
        <sz val="9.0"/>
      </rPr>
      <t>Tecnológicos:</t>
    </r>
    <r>
      <rPr>
        <rFont val="Arial"/>
        <color theme="1"/>
        <sz val="9.0"/>
      </rPr>
      <t xml:space="preserve"> Equipos de computo, sistemas de información, sistemas de redes y correo electrónico Institucional.</t>
    </r>
  </si>
  <si>
    <t>Riesgos y Oportunidades:</t>
  </si>
  <si>
    <t>Incumplimiento / aplazamiento del plan anual de auditoría por labores internas.</t>
  </si>
  <si>
    <r>
      <rPr>
        <rFont val="Arial"/>
        <b/>
        <color theme="1"/>
        <sz val="9.0"/>
      </rPr>
      <t xml:space="preserve">Acciones asociadas al tratamiento: </t>
    </r>
    <r>
      <rPr>
        <rFont val="Arial"/>
        <b val="0"/>
        <color theme="1"/>
        <sz val="9.0"/>
      </rPr>
      <t>Seguimiento permanente del plan.</t>
    </r>
  </si>
  <si>
    <t xml:space="preserve">Título de la Auditoría 3ra Línea </t>
  </si>
  <si>
    <t>Aplica a:</t>
  </si>
  <si>
    <t xml:space="preserve">Rol Asociado </t>
  </si>
  <si>
    <t>Responsable</t>
  </si>
  <si>
    <t>Ene</t>
  </si>
  <si>
    <t>Feb</t>
  </si>
  <si>
    <t>Mar</t>
  </si>
  <si>
    <t>Abr</t>
  </si>
  <si>
    <t>May</t>
  </si>
  <si>
    <t>Jun</t>
  </si>
  <si>
    <t>Jul</t>
  </si>
  <si>
    <t>Ago</t>
  </si>
  <si>
    <t>Sept</t>
  </si>
  <si>
    <t>Oct</t>
  </si>
  <si>
    <t>Nov</t>
  </si>
  <si>
    <t>Dic</t>
  </si>
  <si>
    <t>Ejecutado</t>
  </si>
  <si>
    <t>Porcentaje Cumplimiento</t>
  </si>
  <si>
    <t>Asignado a:</t>
  </si>
  <si>
    <t>Evidencia</t>
  </si>
  <si>
    <t>Investigación  (Apoyos Económicos - OIRI)</t>
  </si>
  <si>
    <t>Proceso Misional</t>
  </si>
  <si>
    <t>Evaluación y seguimiento</t>
  </si>
  <si>
    <t>Profesional OCIG</t>
  </si>
  <si>
    <t>X</t>
  </si>
  <si>
    <t>Profesional de apoyo, certificado en auditoría interna</t>
  </si>
  <si>
    <r>
      <rPr>
        <rFont val="Arial"/>
        <color theme="1"/>
        <sz val="8.0"/>
      </rPr>
      <t xml:space="preserve">Se realizó la auditoría del proceso de Investigación del 11 al 25 de febrero, cuyo informe fue enviado oficialmente al proceso el  27 de febrero de 2025 y se publicó en el enlace web </t>
    </r>
    <r>
      <rPr>
        <rFont val="Arial"/>
        <color rgb="FF1155CC"/>
        <sz val="8.0"/>
        <u/>
      </rPr>
      <t>https://tramites1.suit.gov.co/racionalizacion-web/faces/home.jsf?_adf.ctrl-state=xsy138auw_3</t>
    </r>
  </si>
  <si>
    <t>Comunicación Institucional</t>
  </si>
  <si>
    <t>Proceso Estratégico</t>
  </si>
  <si>
    <t>SONIA</t>
  </si>
  <si>
    <t>Direccionamiento Estratégico</t>
  </si>
  <si>
    <t>KEILA</t>
  </si>
  <si>
    <t xml:space="preserve">Gestión de apoyo a la Academia - Laboratorios y 
Centro Clínico Veterinario  </t>
  </si>
  <si>
    <t>Proceso de Apoyo</t>
  </si>
  <si>
    <t>DERLY</t>
  </si>
  <si>
    <t>Gestión de TIC</t>
  </si>
  <si>
    <t>NUEVO</t>
  </si>
  <si>
    <t>Gestión Documental</t>
  </si>
  <si>
    <t>Docencia</t>
  </si>
  <si>
    <t>KEILA- NUEVO</t>
  </si>
  <si>
    <t>Gestión del Talento Humano -SST / (Contratación Hora Catedra)</t>
  </si>
  <si>
    <t>OSCAR</t>
  </si>
  <si>
    <t>Gestión de la Calidad</t>
  </si>
  <si>
    <t xml:space="preserve">Título de la Auditoría 2da Línea </t>
  </si>
  <si>
    <t>Gestión de la Calidad y Direccionamiento Estratégico</t>
  </si>
  <si>
    <t>Conformidad con los requisitos normativos</t>
  </si>
  <si>
    <t>Profesional del Centro de Idiomas</t>
  </si>
  <si>
    <t>Investigación</t>
  </si>
  <si>
    <t>Profesional de Planeación</t>
  </si>
  <si>
    <t>Docencia - Facultad de Ciencias Humanas y de la Educación</t>
  </si>
  <si>
    <t>Docencia - Centro de Idiomas</t>
  </si>
  <si>
    <t xml:space="preserve">Profesional Externo </t>
  </si>
  <si>
    <t xml:space="preserve">Autoevaluación Institucional </t>
  </si>
  <si>
    <t>Proceso de Evaluación</t>
  </si>
  <si>
    <t>Gestión de Bienes y Servicios - Almacén</t>
  </si>
  <si>
    <t xml:space="preserve">Centro de Calidad de Aguas </t>
  </si>
  <si>
    <t xml:space="preserve">Gestión de apoyo a la Academia - Laboratorios y Centro Clínico Veterinario </t>
  </si>
  <si>
    <t xml:space="preserve">Título de la Auditoría de Tercera Parte </t>
  </si>
  <si>
    <t xml:space="preserve">Auditoria de Renovación / Calidad </t>
  </si>
  <si>
    <t xml:space="preserve">Todos los procesos </t>
  </si>
  <si>
    <t>ICONTEC</t>
  </si>
  <si>
    <t xml:space="preserve">Externo </t>
  </si>
  <si>
    <t>Gestión de la Calidad de Aguas - IDEAM</t>
  </si>
  <si>
    <t xml:space="preserve">CELAC - Centro de Idiomas </t>
  </si>
  <si>
    <t xml:space="preserve">Misional / Centro de Idiomas </t>
  </si>
  <si>
    <t>CELAC</t>
  </si>
  <si>
    <t xml:space="preserve">Contraloría Departamental </t>
  </si>
  <si>
    <t>Universidad de los Llanos</t>
  </si>
  <si>
    <t>Relación con entes externos de control</t>
  </si>
  <si>
    <t xml:space="preserve">De acuerdo a la programación del Ente de Control </t>
  </si>
  <si>
    <t xml:space="preserve">Contraloría General de la República </t>
  </si>
  <si>
    <r>
      <rPr>
        <rFont val="Arial"/>
        <b/>
        <color theme="1"/>
        <sz val="12.0"/>
      </rPr>
      <t>Informes de Ley 
(</t>
    </r>
    <r>
      <rPr>
        <rFont val="Arial"/>
        <b/>
        <color theme="1"/>
        <sz val="10.0"/>
      </rPr>
      <t>A cargo de Control Interno)</t>
    </r>
  </si>
  <si>
    <t>Titulo del Informe</t>
  </si>
  <si>
    <t xml:space="preserve">OBSERVACIÓN </t>
  </si>
  <si>
    <t>Informe Evaluación Control Interno Contable</t>
  </si>
  <si>
    <t xml:space="preserve">Proceso de Apoyo </t>
  </si>
  <si>
    <t>Profesional de apoyo CIG</t>
  </si>
  <si>
    <t>Arlex</t>
  </si>
  <si>
    <t>Informe Formulario Único Reporte de Avances de la Gestión - FURAG</t>
  </si>
  <si>
    <t>Procesos Estratégicos, de Apoyo y Evaluación</t>
  </si>
  <si>
    <t>Asesor OCIG, Profesional OCIG</t>
  </si>
  <si>
    <t>Sonia</t>
  </si>
  <si>
    <t>DIANA</t>
  </si>
  <si>
    <r>
      <rPr>
        <rFont val="Arial"/>
        <color theme="1"/>
        <sz val="9.0"/>
      </rPr>
      <t xml:space="preserve">Informe derechos de Autor y Software
www.derechodeautor.gov.co atención al ciudadano(informe software) o haciendo click en el vinculo informes. </t>
    </r>
    <r>
      <rPr>
        <rFont val="Arial"/>
        <color rgb="FF1155CC"/>
        <sz val="9.0"/>
        <u/>
      </rPr>
      <t>https://www.derechodeautor.gov.co/es/informe-de-software-entidades-publicas</t>
    </r>
  </si>
  <si>
    <t>Informe de seguimiento al mapa institucional de riesgos</t>
  </si>
  <si>
    <t>Todos los procesos</t>
  </si>
  <si>
    <t>Evaluación de la gestión del riesgo</t>
  </si>
  <si>
    <t xml:space="preserve"> Se realizó verificación y comprobación la publicación del mapa de riesgos de corrupción en el enlace de la página web: https://www.unillanos.edu.co/index.php/estrategia-de-participacion-ciudadana
Con relación al seguimiento de los riesgos de los diferentes procesos, se realizó evaluación de los riesgos del proceso de Investigación en el marco de la auditoria interna realizada a dicho proceso actividad reportada en el item 1 del presente avance de ejecución.</t>
  </si>
  <si>
    <t>Paula</t>
  </si>
  <si>
    <t>Informe de evaluación independiente del estado del Sistema de Control Interno</t>
  </si>
  <si>
    <r>
      <rPr>
        <rFont val="Arial"/>
        <color rgb="FF0563C1"/>
        <sz val="8.0"/>
        <u/>
      </rPr>
      <t xml:space="preserve">Se realizó el informe de Evaluación Independiente del Sistema de Control Interno de 2do Semestre de 2024  y se publicó en el portal web de la Universidad en el siguiente enlace </t>
    </r>
    <r>
      <rPr>
        <rFont val="Arial"/>
        <color rgb="FF1155CC"/>
        <sz val="8.0"/>
        <u/>
      </rPr>
      <t>https://www.unillanos.edu.co/index.php/documentacion/control-interno/informes/informe-de-evaluacion-independiente-del-estado-del-sistema-de-control-interno/7854-2024-2-evaluacion-independiente-del-sistema-de-control-interno-ii-semestre/file</t>
    </r>
  </si>
  <si>
    <t>Informe de seguimiento a las peticiones, quejas, reclamos, sugerencias y denuncias</t>
  </si>
  <si>
    <t xml:space="preserve">Proceso de Apoyo 
Gestión Documental </t>
  </si>
  <si>
    <t>Se realizó el informe de PQRSD para el segundo semestre de 2024, el cual se encuentra publicado en la página web de la Universidad de los Llanos enlace  https://www.unillanos.edu.co/index.php/documentacion/control-interno/informes/informe-seguimiento-pqrsd</t>
  </si>
  <si>
    <t>Informe de seguimiento al sistema de información y gestión del empleo publico - SIGEP y a la página web</t>
  </si>
  <si>
    <t>Proceso de Apoyo 
Gestión de Talento Humano</t>
  </si>
  <si>
    <r>
      <rPr>
        <rFont val="Arial"/>
        <color theme="1"/>
        <sz val="9.0"/>
      </rPr>
      <t xml:space="preserve">Seguimiento al Programa de Transparencia y Ética Pública  </t>
    </r>
    <r>
      <rPr>
        <rFont val="Arial"/>
        <color theme="1"/>
        <sz val="9.0"/>
      </rPr>
      <t xml:space="preserve">(Plan Anticorrupción y Atención al Ciudadano - PAAC) </t>
    </r>
  </si>
  <si>
    <t>Proceso Estratégico
Área de Planeación</t>
  </si>
  <si>
    <t>Se realizó verificación y comprobación la publicación del Programa de Transparencia y Ética Pública vigencia 2025 así como la matriz de riesgos 2025, incluidos los riesgos de corrupción en el enlace de la página web: https://www.unillanos.edu.co/index.php/estrategia-de-participacion-ciudadana. 
Se realizó verificación y comprobación de la publicación del cuarto Informe de seguimiento PAAC 2024 Tercer Cuatrimestre y matriz de monitoreo del PAAC 2024, en la página web de la Universidad, en el enlace:https://www.unillanos.edu.co/index.php/documentacion/control-interno/informes/informe-de-seguimiento-al-programa-de-transparencia-y-etica-publica-plan-anticorrupcion-y-atencion-al-ciudadano-paac, con el fin de verificar requisitos normativos de publicidad.</t>
  </si>
  <si>
    <t>Informe de seguimiento racionalización de tramites  (Aplicativo Suit)</t>
  </si>
  <si>
    <t>Proceso Estratégico
Planeación</t>
  </si>
  <si>
    <t xml:space="preserve">Se realizó verificación y comprobación la publicación del Programa de Transparencia y Ética Pública vigencia 2025 y aplicativo SUIT del cuatrimestre de septiembre a diciembre de 2024, el cual fue repotado el monitoreo y seguimiento en la plataforma suit, por lo tanto para este perido de enero de 2025, no requiere informe adicional. </t>
  </si>
  <si>
    <t>Natalia</t>
  </si>
  <si>
    <t>Seguimiento y rendición avance plan de mejoramiento Contraloría General de la República</t>
  </si>
  <si>
    <r>
      <rPr>
        <rFont val="Arial"/>
        <color theme="1"/>
        <sz val="8.0"/>
      </rPr>
      <t xml:space="preserve">Se realizó reporte de avance y seguimiento del plan de mejoramiento institucional correspondiente al segundo semestre de la vigencia 2024, a la Contraloría General de la República el día 15 de enero de 2025 mediante formulario electrónico y oficio remisorio, a través  del aplicativo SIRECI con consecutivo 86041336622024-12-31. El plan de mejoramiento se encuentra publicado en la siguiente ruta: </t>
    </r>
    <r>
      <rPr>
        <rFont val="Arial"/>
        <color rgb="FF1155CC"/>
        <sz val="8.0"/>
        <u/>
      </rPr>
      <t>https://sig.unillanos.edu.co/index.php/sistema-de-gestion/plan-de-mejoramiento</t>
    </r>
  </si>
  <si>
    <t xml:space="preserve">DIANA </t>
  </si>
  <si>
    <t xml:space="preserve">OSCAR </t>
  </si>
  <si>
    <t>Seguimiento y rendición avance plan de mejoramiento Contraloría Departamental del Meta</t>
  </si>
  <si>
    <r>
      <rPr>
        <rFont val="Arial"/>
        <color theme="1"/>
        <sz val="8.0"/>
      </rPr>
      <t xml:space="preserve">Se realizó reporte de avance y seguimiento del plan de mejoramiento suscrito con la Contraloría Departamental del Meta correspondiente a la vigencia 2024, a través del aplicativo SIA OBSERVA, el día 23/01/2025, archivo de ingreso FORMATO_202412_F10A_CDM.CSV
La matriz del plan de mejoramiento se encuentra publicada en la sigueinte ruta del portal web institucional:
</t>
    </r>
    <r>
      <rPr>
        <rFont val="Arial"/>
        <color rgb="FF1155CC"/>
        <sz val="8.0"/>
        <u/>
      </rPr>
      <t>https://sig.unillanos.edu.co/index.php/sistema-de-gestion/plan-de-mejoramiento</t>
    </r>
    <r>
      <rPr>
        <rFont val="Arial"/>
        <color theme="1"/>
        <sz val="8.0"/>
      </rPr>
      <t xml:space="preserve"> </t>
    </r>
  </si>
  <si>
    <t>Informe de seguimiento al Sistema Único de Gestión e Información Litigiosa del Estado - EKOGUI</t>
  </si>
  <si>
    <t>Gestión Jurídica</t>
  </si>
  <si>
    <r>
      <rPr>
        <rFont val="Arial"/>
        <color rgb="FF0000FF"/>
        <sz val="8.0"/>
        <u/>
      </rPr>
      <t xml:space="preserve">Se realizó la certificación ekogui la cual fue recepcionada el 13 de febrero de 2025 por la defensa Jurídica del Estado eKOGUI y reposa en la página web de la Universidad en el enlace publicdo el 10 de febrero de 2025 </t>
    </r>
    <r>
      <rPr>
        <rFont val="Arial"/>
        <color rgb="FF1155CC"/>
        <sz val="8.0"/>
        <u/>
      </rPr>
      <t>https://www.unillanos.edu.co/index.php/documentacion/control-interno/informes/informe-de-eguimiento-al-sistema-unico-de-gestion-e-informacion-litigiosa-del-estado-ekogui/7868-certificacion-ekogui-2024-ii/file</t>
    </r>
    <r>
      <rPr>
        <rFont val="Arial"/>
        <color rgb="FF0000FF"/>
        <sz val="8.0"/>
        <u/>
      </rPr>
      <t xml:space="preserve"> </t>
    </r>
  </si>
  <si>
    <t>Informe de cumplimiento de criterios de publicación - transparencia y acceso a la información - ITA</t>
  </si>
  <si>
    <t>Todos los procesos  
(Gestión TIC)</t>
  </si>
  <si>
    <t>Se realizó seguimiento al Informe de Transparencia y Acceso a la Información pública ITA y se remitió el informe al Jefe de Sistemas el 20 de febrero de 2025 a través del Correo electrónico cinterno@unillanos.edu.co.</t>
  </si>
  <si>
    <t xml:space="preserve">Informe de austeridad en el gasto </t>
  </si>
  <si>
    <t xml:space="preserve">Proceso de Apoyo 
Gestión Financiera </t>
  </si>
  <si>
    <r>
      <rPr>
        <rFont val="Arial"/>
        <color rgb="FF0000FF"/>
        <sz val="8.0"/>
        <u/>
      </rPr>
      <t xml:space="preserve">Se realizó el informe de austeridad del Gasto con corte al cuatro trimestre del 2024  y se publicó en la página web de la Universidad  </t>
    </r>
    <r>
      <rPr>
        <rFont val="Arial"/>
        <color rgb="FF1155CC"/>
        <sz val="8.0"/>
        <u/>
      </rPr>
      <t>https://www.unillanos.edu.co/index.php/documentacion/control-interno/informes/informe-de-austeridad-en-el-gasto/7883-2024-4-seguimiento-austeridad-del-gasto-cuarto-trimestre-2024-corregido/file</t>
    </r>
  </si>
  <si>
    <t>Informe de evaluacion de la audiencia publica de rendicion de cuentas</t>
  </si>
  <si>
    <r>
      <rPr>
        <rFont val="Arial"/>
        <b/>
        <color theme="1"/>
        <sz val="13.0"/>
      </rPr>
      <t xml:space="preserve">Otros Informes
</t>
    </r>
    <r>
      <rPr>
        <rFont val="Arial"/>
        <b/>
        <color theme="1"/>
        <sz val="11.0"/>
      </rPr>
      <t>(</t>
    </r>
    <r>
      <rPr>
        <rFont val="Arial"/>
        <b val="0"/>
        <color theme="1"/>
        <sz val="11.0"/>
      </rPr>
      <t xml:space="preserve">A cargo de Control Interno de Gestión) </t>
    </r>
  </si>
  <si>
    <t>Arqueos de Cajas Menores</t>
  </si>
  <si>
    <t xml:space="preserve">Proceso Misional, de Apoyo y Estratégico </t>
  </si>
  <si>
    <t>Enfoque hacia la prevención</t>
  </si>
  <si>
    <t>Keila</t>
  </si>
  <si>
    <t xml:space="preserve">Informe de seguimiento a la publicidad de los contratos en el SECOP </t>
  </si>
  <si>
    <t>Gestión de Bienes y Servicios</t>
  </si>
  <si>
    <t>Seguimiento a la implementaciòn del Codigo de Ética, Integridad y Buen Gobierno</t>
  </si>
  <si>
    <t>Gestion de Talento Humano</t>
  </si>
  <si>
    <t>Informe de Gestion OCI</t>
  </si>
  <si>
    <t>Control Interno de Gestión</t>
  </si>
  <si>
    <t>Asesor Control Interno</t>
  </si>
  <si>
    <t>Asesor</t>
  </si>
  <si>
    <t>Informe de seguimiento estrategia de rendición de cuentas</t>
  </si>
  <si>
    <t>Procesos Estratégicos</t>
  </si>
  <si>
    <t>Informe de seguimiento al plan de acción institucional - PAI</t>
  </si>
  <si>
    <t>Informe avance al plan de mejoramiento General</t>
  </si>
  <si>
    <r>
      <rPr>
        <rFont val="Arial"/>
        <color rgb="FF000000"/>
        <sz val="9.0"/>
      </rPr>
      <t xml:space="preserve">Se realizó seguimiento al plan de mejoramiento General correspondiente a los procesos Gestión de Calidad y proceso de Docencia, los resultados fueron registrados en el 3040-34.19 Plan de Mejoramiento sobre auditorías internas 2024. Con relación al proceso de Investigación se realizó verificación y comprobación con relación al Componente 5 Actividades de Monitoreo en el marco de la auditoria interna realizada al proceso durante el mes de febrero, cuyo resultado se registro en el docuemnto  04.LISTA DE VERIFICACION INVESTIGACIÓN.
</t>
    </r>
    <r>
      <rPr>
        <rFont val="Arial"/>
        <color rgb="FF1155CC"/>
        <sz val="9.0"/>
        <u/>
      </rPr>
      <t>https://sig.unillanos.edu.co/index.php/sistema-de-gestion/plan-de-mejoramiento</t>
    </r>
  </si>
  <si>
    <t>Informe de seguimiento a Planes de acción de las facultades</t>
  </si>
  <si>
    <t xml:space="preserve">Docencia </t>
  </si>
  <si>
    <t>Informe de seguimiento al comité de conciliaciones</t>
  </si>
  <si>
    <t>Informe de seguimiento a la legalización de avances</t>
  </si>
  <si>
    <t>Informe de seguimiento a Convenios</t>
  </si>
  <si>
    <t>Natalia-Sonia</t>
  </si>
  <si>
    <t>Informe de seguimiento a procesos disciplinarios</t>
  </si>
  <si>
    <t>Control Interno Disciplinario</t>
  </si>
  <si>
    <t xml:space="preserve">Diana Zulay </t>
  </si>
  <si>
    <t xml:space="preserve">Realizar seguimiento al área financiera sobre el plan de mejoramiento de la Comisión Legal de Cuentas de la Cámara de Representantes </t>
  </si>
  <si>
    <t>Gestión Financiera, Control Interno de Gestión</t>
  </si>
  <si>
    <t>Se remitió a la Dirección Financiera, comunicación mediante la cual se da a conocer la Gaceta del Congreso No. 2078 del 29 de noviembre de 2024, junto al proyecto de Resolución No. 001 de 2024, por medio de la cual, se da cumplimiento a una decisión de la plenaria de la corporación y se adopta la Resolución No. 001 de 2024 “Por medio de la cual se propone a la Cámara de Representantes, NO FENECER, la cuenta general del presupuesto y del tesoro y el estado de situación financiera de la nación correspondiente a la vigencia fiscal de 2023”, adoptada en su integridad  por la Plenaria de la Cámara de Representantes  mediante Resolución M.D. No. 1383 del 19 de diciembre de 2024. Así mismo, se requirió  la remisión a la oficina Asesora de Control Interno de Gestión, del plan de mejoramiento formulado frente a las observaciones registradas a nombre de la UNIVERSIDAD DE LOS LLANOS. Esta actividad se cumplió mediante correo electrónico generado desde la cuenta cinterno@unillanos.edu.co, el día 19/02/2025.</t>
  </si>
  <si>
    <t>Informe de seguimiento a reportes SIA Observa- SIA Contraloría, SIRECI CGR</t>
  </si>
  <si>
    <t>Planeación</t>
  </si>
  <si>
    <t xml:space="preserve">Paula </t>
  </si>
  <si>
    <t>Otras actividades</t>
  </si>
  <si>
    <t>Titulo de la actividad</t>
  </si>
  <si>
    <t>Informe de Seguimiento al Plan de Mejoramiento Archivistico (Cuando se presente auditoria de la AGN)</t>
  </si>
  <si>
    <t xml:space="preserve">Archivo y Correspondencia </t>
  </si>
  <si>
    <t>Informe sobre Posibles Hechos de Corrupción
(Cuando se presente) Diari</t>
  </si>
  <si>
    <t xml:space="preserve">Control Interno Disciplinario
Control Interno de Gestión </t>
  </si>
  <si>
    <t>Boletines o capsulas informativas en temas de Control Interno y fomento de la Cultura del Control</t>
  </si>
  <si>
    <t xml:space="preserve">Evaluación, Control y Seguimiento Institucional </t>
  </si>
  <si>
    <t xml:space="preserve">Encuesta Autocontrol </t>
  </si>
  <si>
    <t xml:space="preserve">Informe de Encuesta Autocontrol </t>
  </si>
  <si>
    <t>https://www.unillanos.edu.co/index.php/documentacion/control-interno/informes/informe-encuesta-autocontrol</t>
  </si>
  <si>
    <t>Asistencia Comités Institucionales: 
(Cuando se convoque)
* Comité Institucional de Coordinación de Control Interno
* Comité de Gestión y Desempeño Institucional.</t>
  </si>
  <si>
    <t>Asesor OCIG</t>
  </si>
  <si>
    <t>Asesor de Control Interno</t>
  </si>
  <si>
    <t>Natalia Comité Control Interno</t>
  </si>
  <si>
    <t>Recordatorio  sobre los planes estrategicos Decreto 612 de 2018</t>
  </si>
  <si>
    <t>Se envio memorando el 27 de enero a todos los responsables de planes estratégicos en relación al Decreto 612 de 2018,</t>
  </si>
  <si>
    <t>Asesorias y Acompañamiento:
(formulación planes de acción de auditorías internas, entre otras).</t>
  </si>
  <si>
    <t>Asesor de Control Interno/Profesional de apoyo CIG</t>
  </si>
  <si>
    <t>Enero y febrero: se brindó orientación y acompañamiento en las actividades de mejora continua del proceso, consistente en la propuesta de creación de los formatos "Seguimiento programa de transparencia y ética pública y Matriz de seguimiento mapa de riesgos institucional", así como la actualización de los procedimientos 1. PD-ECS-01 PROCEDIMIENTO PARA AUDITORIAS INTERNAS y  2.  EL PD-ESC-04 PROCEDIMIENTO PARA LA GESTIÓN DE PLANES DE MEJORAMIENTO.</t>
  </si>
  <si>
    <t>Todos</t>
  </si>
  <si>
    <r>
      <rPr>
        <rFont val="Arial"/>
        <b/>
        <color theme="1"/>
        <sz val="9.0"/>
      </rPr>
      <t xml:space="preserve">Elaborado por:  DIANA ZULAY REZA MONDRAGON </t>
    </r>
    <r>
      <rPr>
        <rFont val="Arial"/>
        <color theme="1"/>
        <sz val="9.0"/>
      </rPr>
      <t xml:space="preserve"> Asesora de Control Interno de Gestión </t>
    </r>
  </si>
  <si>
    <r>
      <rPr>
        <rFont val="Arial"/>
        <b/>
        <color theme="1"/>
        <sz val="9.0"/>
      </rPr>
      <t xml:space="preserve">Aprobado por: </t>
    </r>
    <r>
      <rPr>
        <rFont val="Arial"/>
        <color theme="1"/>
        <sz val="9.0"/>
      </rPr>
      <t xml:space="preserve"> Comité Institucional de Coordinación de Control Interno</t>
    </r>
  </si>
  <si>
    <r>
      <rPr>
        <rFont val="Arial"/>
        <b/>
        <color theme="1"/>
        <sz val="9.0"/>
      </rPr>
      <t xml:space="preserve">Aprobación: </t>
    </r>
    <r>
      <rPr>
        <rFont val="Arial"/>
        <color theme="1"/>
        <sz val="9.0"/>
      </rPr>
      <t xml:space="preserve"> 10 de diciembre de 2024</t>
    </r>
  </si>
  <si>
    <t xml:space="preserve">Observaciones (Incluir las modificiones al plan): </t>
  </si>
  <si>
    <t>Roles de Control Interno</t>
  </si>
  <si>
    <t>Liderazgo estratégico</t>
  </si>
</sst>
</file>

<file path=xl/styles.xml><?xml version="1.0" encoding="utf-8"?>
<styleSheet xmlns="http://schemas.openxmlformats.org/spreadsheetml/2006/main" xmlns:x14ac="http://schemas.microsoft.com/office/spreadsheetml/2009/9/ac" xmlns:mc="http://schemas.openxmlformats.org/markup-compatibility/2006">
  <fonts count="37">
    <font>
      <sz val="11.0"/>
      <color rgb="FF000000"/>
      <name val="Calibri"/>
      <scheme val="minor"/>
    </font>
    <font>
      <b/>
      <sz val="11.0"/>
      <color rgb="FF000000"/>
      <name val="Arial"/>
    </font>
    <font>
      <sz val="11.0"/>
      <color rgb="FF000000"/>
      <name val="Arial"/>
    </font>
    <font/>
    <font>
      <sz val="11.0"/>
      <color theme="1"/>
      <name val="Arial"/>
    </font>
    <font>
      <b/>
      <sz val="11.0"/>
      <color theme="1"/>
      <name val="Arial"/>
    </font>
    <font>
      <b/>
      <sz val="10.0"/>
      <color theme="1"/>
      <name val="Arial"/>
    </font>
    <font>
      <sz val="10.0"/>
      <color theme="1"/>
      <name val="Arial"/>
    </font>
    <font>
      <sz val="10.0"/>
      <color rgb="FF000000"/>
      <name val="Arial"/>
    </font>
    <font>
      <b/>
      <i/>
      <sz val="9.0"/>
      <color theme="1"/>
      <name val="Arial"/>
    </font>
    <font>
      <sz val="9.0"/>
      <color theme="1"/>
      <name val="Arial"/>
    </font>
    <font>
      <b/>
      <sz val="9.0"/>
      <color theme="1"/>
      <name val="Arial"/>
    </font>
    <font>
      <sz val="9.0"/>
      <color rgb="FF000000"/>
      <name val="Arial"/>
    </font>
    <font>
      <sz val="9.0"/>
      <color rgb="FF1F1F1F"/>
      <name val="Arial"/>
    </font>
    <font>
      <u/>
      <sz val="8.0"/>
      <color theme="1"/>
      <name val="Arial"/>
    </font>
    <font>
      <color theme="1"/>
      <name val="Calibri"/>
      <scheme val="minor"/>
    </font>
    <font>
      <u/>
      <sz val="11.0"/>
      <color rgb="FF0563C1"/>
      <name val="Calibri"/>
    </font>
    <font>
      <sz val="8.0"/>
      <color theme="1"/>
      <name val="Arial"/>
    </font>
    <font>
      <color rgb="FFFF00FF"/>
      <name val="Calibri"/>
      <scheme val="minor"/>
    </font>
    <font>
      <color theme="1"/>
      <name val="Arial"/>
    </font>
    <font>
      <u/>
      <sz val="9.0"/>
      <color rgb="FF0563C1"/>
      <name val="Arial"/>
    </font>
    <font>
      <b/>
      <sz val="12.0"/>
      <color theme="1"/>
      <name val="Arial"/>
    </font>
    <font>
      <u/>
      <sz val="8.0"/>
      <color rgb="FF0000FF"/>
      <name val="Arial"/>
    </font>
    <font>
      <u/>
      <sz val="7.0"/>
      <color rgb="FF0000FF"/>
      <name val="Arial"/>
    </font>
    <font>
      <u/>
      <sz val="9.0"/>
      <color theme="1"/>
      <name val="Arial"/>
    </font>
    <font>
      <u/>
      <sz val="8.0"/>
      <color rgb="FF0563C1"/>
      <name val="Arial"/>
    </font>
    <font>
      <u/>
      <sz val="8.0"/>
      <color rgb="FF0563C1"/>
      <name val="Arial"/>
    </font>
    <font>
      <sz val="8.0"/>
      <color rgb="FF000000"/>
      <name val="Arial"/>
    </font>
    <font>
      <u/>
      <sz val="8.0"/>
      <color rgb="FF0000FF"/>
      <name val="Arial"/>
    </font>
    <font>
      <b/>
      <sz val="13.0"/>
      <color theme="1"/>
      <name val="Arial"/>
    </font>
    <font>
      <u/>
      <sz val="9.0"/>
      <color rgb="FF000000"/>
      <name val="Arial"/>
    </font>
    <font>
      <sz val="9.0"/>
      <color rgb="FFFF00FF"/>
      <name val="Arial"/>
    </font>
    <font>
      <sz val="11.0"/>
      <color theme="1"/>
      <name val="Calibri"/>
    </font>
    <font>
      <u/>
      <sz val="8.0"/>
      <color rgb="FF0000FF"/>
      <name val="Arial"/>
    </font>
    <font>
      <u/>
      <sz val="9.0"/>
      <color rgb="FF000000"/>
      <name val="Arial"/>
    </font>
    <font>
      <u/>
      <sz val="8.0"/>
      <color rgb="FF0563C1"/>
      <name val="Oi"/>
    </font>
    <font>
      <u/>
      <sz val="8.0"/>
      <color rgb="FF0000FF"/>
      <name val="Arial"/>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48">
    <border/>
    <border>
      <left style="thin">
        <color rgb="FFFFFFFF"/>
      </left>
      <right style="thin">
        <color rgb="FFFFFFFF"/>
      </right>
      <top style="thin">
        <color rgb="FFFFFFFF"/>
      </top>
      <bottom style="thin">
        <color rgb="FFFFFFFF"/>
      </bottom>
    </border>
    <border>
      <left style="thin">
        <color rgb="FFFFFFFF"/>
      </left>
      <right style="thin">
        <color rgb="FFFFFFFF"/>
      </right>
      <top style="thin">
        <color rgb="FFFFFFFF"/>
      </top>
    </border>
    <border>
      <left style="thin">
        <color rgb="FFFFFFFF"/>
      </left>
      <top style="thin">
        <color rgb="FFFFFFFF"/>
      </top>
      <bottom style="thin">
        <color rgb="FFFFFFFF"/>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FFFFFF"/>
      </right>
      <top style="thin">
        <color rgb="FFFFFFFF"/>
      </top>
      <bottom style="thin">
        <color rgb="FFFFFFFF"/>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FFFFFF"/>
      </left>
      <right style="thin">
        <color rgb="FFFFFFFF"/>
      </right>
    </border>
    <border>
      <left style="thin">
        <color rgb="FFFFFFFF"/>
      </left>
      <right style="thin">
        <color rgb="FFFFFFFF"/>
      </right>
      <bottom style="thin">
        <color rgb="FFFFFFFF"/>
      </bottom>
    </border>
    <border>
      <left style="thin">
        <color rgb="FF595959"/>
      </left>
      <top style="thin">
        <color rgb="FF595959"/>
      </top>
    </border>
    <border>
      <right style="thin">
        <color rgb="FF595959"/>
      </right>
      <top style="thin">
        <color rgb="FF595959"/>
      </top>
    </border>
    <border>
      <left style="thin">
        <color rgb="FF595959"/>
      </left>
      <top style="thin">
        <color rgb="FF595959"/>
      </top>
      <bottom style="thin">
        <color rgb="FF595959"/>
      </bottom>
    </border>
    <border>
      <top style="thin">
        <color rgb="FF595959"/>
      </top>
      <bottom style="thin">
        <color rgb="FF595959"/>
      </bottom>
    </border>
    <border>
      <right style="thin">
        <color rgb="FF595959"/>
      </right>
      <top style="thin">
        <color rgb="FF595959"/>
      </top>
      <bottom style="thin">
        <color rgb="FF595959"/>
      </bottom>
    </border>
    <border>
      <left style="thin">
        <color rgb="FF595959"/>
      </left>
    </border>
    <border>
      <right style="thin">
        <color rgb="FF595959"/>
      </right>
    </border>
    <border>
      <left style="thin">
        <color rgb="FF595959"/>
      </left>
      <bottom style="thin">
        <color rgb="FF595959"/>
      </bottom>
    </border>
    <border>
      <right style="thin">
        <color rgb="FF595959"/>
      </right>
      <bottom style="thin">
        <color rgb="FF595959"/>
      </bottom>
    </border>
    <border>
      <left style="thin">
        <color rgb="FF595959"/>
      </left>
      <right style="thin">
        <color rgb="FF595959"/>
      </right>
      <top style="thin">
        <color rgb="FF595959"/>
      </top>
      <bottom style="thin">
        <color rgb="FF595959"/>
      </bottom>
    </border>
    <border>
      <top style="thin">
        <color rgb="FF595959"/>
      </top>
    </border>
    <border>
      <bottom style="thin">
        <color rgb="FF595959"/>
      </bottom>
    </border>
    <border>
      <left style="thin">
        <color rgb="FF434343"/>
      </left>
      <top style="thin">
        <color rgb="FF434343"/>
      </top>
    </border>
    <border>
      <top style="thin">
        <color rgb="FF434343"/>
      </top>
    </border>
    <border>
      <right style="thin">
        <color rgb="FF434343"/>
      </right>
      <top style="thin">
        <color rgb="FF434343"/>
      </top>
    </border>
    <border>
      <left style="thin">
        <color rgb="FF666666"/>
      </left>
      <top style="thin">
        <color rgb="FF666666"/>
      </top>
      <bottom style="thin">
        <color rgb="FF666666"/>
      </bottom>
    </border>
    <border>
      <right style="thin">
        <color rgb="FF666666"/>
      </right>
      <top style="thin">
        <color rgb="FF666666"/>
      </top>
      <bottom style="thin">
        <color rgb="FF666666"/>
      </bottom>
    </border>
    <border>
      <left style="thin">
        <color rgb="FF666666"/>
      </left>
      <right style="thin">
        <color rgb="FF666666"/>
      </right>
      <top style="thin">
        <color rgb="FF666666"/>
      </top>
      <bottom style="thin">
        <color rgb="FF666666"/>
      </bottom>
    </border>
    <border>
      <right style="thin">
        <color rgb="FF434343"/>
      </right>
      <top style="thin">
        <color rgb="FF434343"/>
      </top>
      <bottom style="thin">
        <color rgb="FF434343"/>
      </bottom>
    </border>
    <border>
      <left style="thin">
        <color rgb="FF434343"/>
      </left>
      <right style="thin">
        <color rgb="FF434343"/>
      </right>
      <top style="thin">
        <color rgb="FF434343"/>
      </top>
      <bottom style="thin">
        <color rgb="FF434343"/>
      </bottom>
    </border>
    <border>
      <left style="thin">
        <color rgb="FF434343"/>
      </left>
      <top style="thin">
        <color rgb="FF434343"/>
      </top>
      <bottom style="thin">
        <color rgb="FF434343"/>
      </bottom>
    </border>
    <border>
      <left style="thin">
        <color rgb="FF434343"/>
      </left>
      <right style="thin">
        <color rgb="FF434343"/>
      </right>
      <top style="thin">
        <color rgb="FF434343"/>
      </top>
    </border>
    <border>
      <left style="thin">
        <color rgb="FF434343"/>
      </left>
      <right style="thin">
        <color rgb="FF434343"/>
      </right>
      <top/>
      <bottom style="thin">
        <color rgb="FF434343"/>
      </bottom>
    </border>
    <border>
      <left style="thin">
        <color rgb="FF666666"/>
      </left>
      <right style="thin">
        <color rgb="FF666666"/>
      </right>
      <top style="thin">
        <color rgb="FF666666"/>
      </top>
    </border>
    <border>
      <left style="thin">
        <color rgb="FF666666"/>
      </left>
      <right style="thin">
        <color rgb="FF666666"/>
      </right>
      <bottom style="thin">
        <color rgb="FF666666"/>
      </bottom>
    </border>
    <border>
      <left style="thin">
        <color rgb="FF666666"/>
      </left>
      <bottom style="thin">
        <color rgb="FF666666"/>
      </bottom>
    </border>
    <border>
      <right style="thin">
        <color rgb="FF666666"/>
      </right>
      <bottom style="thin">
        <color rgb="FF666666"/>
      </bottom>
    </border>
    <border>
      <top style="thin">
        <color rgb="FF666666"/>
      </top>
      <bottom style="thin">
        <color rgb="FF666666"/>
      </bottom>
    </border>
    <border>
      <left style="thin">
        <color rgb="FF434343"/>
      </left>
      <bottom style="thin">
        <color rgb="FF434343"/>
      </bottom>
    </border>
    <border>
      <right style="thin">
        <color rgb="FF434343"/>
      </right>
      <bottom style="thin">
        <color rgb="FF434343"/>
      </bottom>
    </border>
    <border>
      <left style="thin">
        <color rgb="FF434343"/>
      </left>
      <right style="thin">
        <color rgb="FF434343"/>
      </right>
      <bottom style="thin">
        <color rgb="FF434343"/>
      </bottom>
    </border>
    <border>
      <left/>
      <right/>
      <top/>
      <bottom/>
    </border>
    <border>
      <left style="thin">
        <color rgb="FF434343"/>
      </left>
      <right/>
      <top style="thin">
        <color rgb="FF434343"/>
      </top>
      <bottom style="thin">
        <color rgb="FF434343"/>
      </bottom>
    </border>
    <border>
      <left/>
      <right style="thin">
        <color rgb="FF434343"/>
      </right>
      <top style="thin">
        <color rgb="FF434343"/>
      </top>
      <bottom style="thin">
        <color rgb="FF434343"/>
      </bottom>
    </border>
    <border>
      <top style="thin">
        <color rgb="FF434343"/>
      </top>
      <bottom style="thin">
        <color rgb="FF434343"/>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1" numFmtId="0" xfId="0" applyAlignment="1" applyBorder="1" applyFont="1">
      <alignment horizontal="left" vertical="center"/>
    </xf>
    <xf borderId="1" fillId="0" fontId="2" numFmtId="0" xfId="0" applyAlignment="1" applyBorder="1" applyFont="1">
      <alignment vertical="center"/>
    </xf>
    <xf borderId="2" fillId="0" fontId="2" numFmtId="0" xfId="0" applyAlignment="1" applyBorder="1" applyFont="1">
      <alignment vertical="center"/>
    </xf>
    <xf borderId="3" fillId="0" fontId="1" numFmtId="0" xfId="0" applyAlignment="1" applyBorder="1" applyFont="1">
      <alignment horizontal="center" vertical="center"/>
    </xf>
    <xf borderId="4" fillId="0" fontId="1" numFmtId="0" xfId="0" applyAlignment="1" applyBorder="1" applyFont="1">
      <alignment horizontal="center" vertical="center"/>
    </xf>
    <xf borderId="5" fillId="0" fontId="1" numFmtId="0" xfId="0" applyAlignment="1" applyBorder="1" applyFont="1">
      <alignment horizontal="center" vertical="center"/>
    </xf>
    <xf borderId="6" fillId="0" fontId="3" numFmtId="0" xfId="0" applyBorder="1" applyFont="1"/>
    <xf borderId="7" fillId="0" fontId="3" numFmtId="0" xfId="0" applyBorder="1" applyFont="1"/>
    <xf borderId="8" fillId="0" fontId="1" numFmtId="0" xfId="0" applyAlignment="1" applyBorder="1" applyFont="1">
      <alignment horizontal="center" vertical="center"/>
    </xf>
    <xf borderId="3" fillId="0" fontId="4" numFmtId="0" xfId="0" applyAlignment="1" applyBorder="1" applyFont="1">
      <alignment horizontal="center"/>
    </xf>
    <xf borderId="1" fillId="0" fontId="5" numFmtId="0" xfId="0" applyAlignment="1" applyBorder="1" applyFont="1">
      <alignment horizontal="left" textRotation="90" vertical="center"/>
    </xf>
    <xf borderId="1" fillId="0" fontId="5" numFmtId="0" xfId="0" applyAlignment="1" applyBorder="1" applyFont="1">
      <alignment horizontal="center"/>
    </xf>
    <xf borderId="1" fillId="0" fontId="5" numFmtId="0" xfId="0" applyAlignment="1" applyBorder="1" applyFont="1">
      <alignment horizontal="left" shrinkToFit="0" textRotation="90" vertical="center" wrapText="1"/>
    </xf>
    <xf borderId="3" fillId="0" fontId="5" numFmtId="0" xfId="0" applyAlignment="1" applyBorder="1" applyFont="1">
      <alignment horizontal="left" shrinkToFit="0" vertical="center" wrapText="1"/>
    </xf>
    <xf borderId="9" fillId="0" fontId="3" numFmtId="0" xfId="0" applyBorder="1" applyFont="1"/>
    <xf borderId="10" fillId="0" fontId="5" numFmtId="0" xfId="0" applyAlignment="1" applyBorder="1" applyFont="1">
      <alignment horizontal="center" shrinkToFit="0" vertical="center" wrapText="1"/>
    </xf>
    <xf borderId="10" fillId="0" fontId="5" numFmtId="0" xfId="0" applyAlignment="1" applyBorder="1" applyFont="1">
      <alignment horizontal="center" vertical="center"/>
    </xf>
    <xf borderId="8" fillId="0" fontId="4" numFmtId="0" xfId="0" applyAlignment="1" applyBorder="1" applyFont="1">
      <alignment horizontal="center"/>
    </xf>
    <xf borderId="2" fillId="0" fontId="5" numFmtId="0" xfId="0" applyAlignment="1" applyBorder="1" applyFont="1">
      <alignment horizontal="left" textRotation="90" vertical="center"/>
    </xf>
    <xf borderId="2" fillId="0" fontId="5" numFmtId="0" xfId="0" applyAlignment="1" applyBorder="1" applyFont="1">
      <alignment horizontal="center"/>
    </xf>
    <xf borderId="2" fillId="0" fontId="5" numFmtId="0" xfId="0" applyAlignment="1" applyBorder="1" applyFont="1">
      <alignment horizontal="left" shrinkToFit="0" textRotation="90" vertical="center" wrapText="1"/>
    </xf>
    <xf borderId="10" fillId="0" fontId="5" numFmtId="0" xfId="0" applyAlignment="1" applyBorder="1" applyFont="1">
      <alignment horizontal="left" shrinkToFit="0" vertical="center" wrapText="1"/>
    </xf>
    <xf borderId="10" fillId="0" fontId="5" numFmtId="10" xfId="0" applyAlignment="1" applyBorder="1" applyFont="1" applyNumberFormat="1">
      <alignment horizontal="center" vertical="center"/>
    </xf>
    <xf borderId="10" fillId="0" fontId="5" numFmtId="9" xfId="0" applyAlignment="1" applyBorder="1" applyFont="1" applyNumberFormat="1">
      <alignment horizontal="center" shrinkToFit="0" vertical="center" wrapText="1"/>
    </xf>
    <xf borderId="10" fillId="0" fontId="4" numFmtId="0" xfId="0" applyAlignment="1" applyBorder="1" applyFont="1">
      <alignment horizontal="center"/>
    </xf>
    <xf borderId="11" fillId="0" fontId="3" numFmtId="0" xfId="0" applyBorder="1" applyFont="1"/>
    <xf borderId="12" fillId="0" fontId="3" numFmtId="0" xfId="0" applyBorder="1" applyFont="1"/>
    <xf borderId="1" fillId="0" fontId="2" numFmtId="0" xfId="0" applyAlignment="1" applyBorder="1" applyFont="1">
      <alignment horizontal="center" vertical="center"/>
    </xf>
    <xf borderId="12" fillId="0" fontId="1" numFmtId="0" xfId="0" applyAlignment="1" applyBorder="1" applyFont="1">
      <alignment horizontal="center" vertical="center"/>
    </xf>
    <xf borderId="12" fillId="0" fontId="1" numFmtId="10" xfId="0" applyAlignment="1" applyBorder="1" applyFont="1" applyNumberFormat="1">
      <alignment horizontal="center" vertical="center"/>
    </xf>
    <xf borderId="12" fillId="0" fontId="2" numFmtId="0" xfId="0" applyAlignment="1" applyBorder="1" applyFont="1">
      <alignment horizontal="center" vertical="center"/>
    </xf>
    <xf borderId="1" fillId="0" fontId="2" numFmtId="10" xfId="0" applyAlignment="1" applyBorder="1" applyFont="1" applyNumberFormat="1">
      <alignment horizontal="center" vertical="center"/>
    </xf>
    <xf borderId="0" fillId="0" fontId="6" numFmtId="0" xfId="0" applyAlignment="1" applyFont="1">
      <alignment shrinkToFit="0" vertical="center" wrapText="1"/>
    </xf>
    <xf borderId="0" fillId="0" fontId="7" numFmtId="0" xfId="0" applyAlignment="1" applyFont="1">
      <alignment shrinkToFit="0" vertical="center" wrapText="1"/>
    </xf>
    <xf borderId="0" fillId="0" fontId="7" numFmtId="0" xfId="0" applyAlignment="1" applyFont="1">
      <alignment horizontal="center" shrinkToFit="0" vertical="center" wrapText="1"/>
    </xf>
    <xf borderId="0" fillId="0" fontId="7" numFmtId="0" xfId="0" applyAlignment="1" applyFont="1">
      <alignment horizontal="left" shrinkToFit="0" vertical="center" wrapText="1"/>
    </xf>
    <xf borderId="0" fillId="0" fontId="8" numFmtId="0" xfId="0" applyAlignment="1" applyFont="1">
      <alignment vertical="center"/>
    </xf>
    <xf borderId="0" fillId="0" fontId="8" numFmtId="0" xfId="0" applyAlignment="1" applyFont="1">
      <alignment shrinkToFit="0" vertical="center" wrapText="1"/>
    </xf>
    <xf borderId="13" fillId="0" fontId="7" numFmtId="0" xfId="0" applyAlignment="1" applyBorder="1" applyFont="1">
      <alignment horizontal="center" shrinkToFit="0" vertical="center" wrapText="1"/>
    </xf>
    <xf borderId="14" fillId="0" fontId="3" numFmtId="0" xfId="0" applyBorder="1" applyFont="1"/>
    <xf borderId="15" fillId="0" fontId="5" numFmtId="0" xfId="0" applyAlignment="1" applyBorder="1" applyFont="1">
      <alignment horizontal="center" shrinkToFit="0" vertical="center" wrapText="1"/>
    </xf>
    <xf borderId="16" fillId="0" fontId="3" numFmtId="0" xfId="0" applyBorder="1" applyFont="1"/>
    <xf borderId="17" fillId="0" fontId="3" numFmtId="0" xfId="0" applyBorder="1" applyFont="1"/>
    <xf borderId="18" fillId="0" fontId="3" numFmtId="0" xfId="0" applyBorder="1" applyFont="1"/>
    <xf borderId="19" fillId="0" fontId="3" numFmtId="0" xfId="0" applyBorder="1" applyFont="1"/>
    <xf borderId="15" fillId="0" fontId="6" numFmtId="0" xfId="0" applyAlignment="1" applyBorder="1" applyFont="1">
      <alignment horizontal="center" shrinkToFit="0" vertical="center" wrapText="1"/>
    </xf>
    <xf borderId="20" fillId="0" fontId="3" numFmtId="0" xfId="0" applyBorder="1" applyFont="1"/>
    <xf borderId="21" fillId="0" fontId="3" numFmtId="0" xfId="0" applyBorder="1" applyFont="1"/>
    <xf borderId="15" fillId="0" fontId="9" numFmtId="0" xfId="0" applyAlignment="1" applyBorder="1" applyFont="1">
      <alignment horizontal="left" shrinkToFit="0" vertical="center" wrapText="1"/>
    </xf>
    <xf borderId="0" fillId="0" fontId="10" numFmtId="0" xfId="0" applyAlignment="1" applyFont="1">
      <alignment horizontal="center" shrinkToFit="0" vertical="center" wrapText="1"/>
    </xf>
    <xf borderId="22" fillId="0" fontId="11" numFmtId="0" xfId="0" applyAlignment="1" applyBorder="1" applyFont="1">
      <alignment horizontal="left" shrinkToFit="0" vertical="center" wrapText="1"/>
    </xf>
    <xf borderId="15" fillId="0" fontId="10" numFmtId="0" xfId="0" applyAlignment="1" applyBorder="1" applyFont="1">
      <alignment horizontal="left" shrinkToFit="0" vertical="center" wrapText="1"/>
    </xf>
    <xf borderId="15" fillId="0" fontId="10" numFmtId="0" xfId="0" applyAlignment="1" applyBorder="1" applyFont="1">
      <alignment horizontal="left" readingOrder="0" shrinkToFit="0" vertical="center" wrapText="1"/>
    </xf>
    <xf borderId="13" fillId="0" fontId="12" numFmtId="0" xfId="0" applyAlignment="1" applyBorder="1" applyFont="1">
      <alignment horizontal="left" readingOrder="0" shrinkToFit="0" vertical="center" wrapText="1"/>
    </xf>
    <xf borderId="23" fillId="0" fontId="3" numFmtId="0" xfId="0" applyBorder="1" applyFont="1"/>
    <xf borderId="15" fillId="0" fontId="11" numFmtId="0" xfId="0" applyAlignment="1" applyBorder="1" applyFont="1">
      <alignment horizontal="left" shrinkToFit="0" vertical="center" wrapText="1"/>
    </xf>
    <xf borderId="5" fillId="0" fontId="10" numFmtId="0" xfId="0" applyAlignment="1" applyBorder="1" applyFont="1">
      <alignment horizontal="left" shrinkToFit="0" vertical="center" wrapText="1"/>
    </xf>
    <xf borderId="20" fillId="0" fontId="10" numFmtId="0" xfId="0" applyAlignment="1" applyBorder="1" applyFont="1">
      <alignment horizontal="left" shrinkToFit="0" vertical="center" wrapText="1"/>
    </xf>
    <xf borderId="24" fillId="0" fontId="3" numFmtId="0" xfId="0" applyBorder="1" applyFont="1"/>
    <xf borderId="20" fillId="0" fontId="11" numFmtId="0" xfId="0" applyAlignment="1" applyBorder="1" applyFont="1">
      <alignment horizontal="left" shrinkToFit="0" vertical="center" wrapText="1"/>
    </xf>
    <xf borderId="25" fillId="0" fontId="11" numFmtId="0" xfId="0" applyAlignment="1" applyBorder="1" applyFont="1">
      <alignment horizontal="left" shrinkToFit="0" vertical="center" wrapText="1"/>
    </xf>
    <xf borderId="26" fillId="0" fontId="3" numFmtId="0" xfId="0" applyBorder="1" applyFont="1"/>
    <xf borderId="27" fillId="0" fontId="3" numFmtId="0" xfId="0" applyBorder="1" applyFont="1"/>
    <xf borderId="0" fillId="0" fontId="12" numFmtId="0" xfId="0" applyAlignment="1" applyFont="1">
      <alignment shrinkToFit="0" vertical="center" wrapText="1"/>
    </xf>
    <xf borderId="28" fillId="0" fontId="5" numFmtId="0" xfId="0" applyAlignment="1" applyBorder="1" applyFont="1">
      <alignment horizontal="left" shrinkToFit="0" vertical="center" wrapText="1"/>
    </xf>
    <xf borderId="29" fillId="0" fontId="3" numFmtId="0" xfId="0" applyBorder="1" applyFont="1"/>
    <xf borderId="30" fillId="0" fontId="6" numFmtId="0" xfId="0" applyAlignment="1" applyBorder="1" applyFont="1">
      <alignment horizontal="left" shrinkToFit="0" vertical="center" wrapText="1"/>
    </xf>
    <xf borderId="30" fillId="0" fontId="6" numFmtId="0" xfId="0" applyAlignment="1" applyBorder="1" applyFont="1">
      <alignment horizontal="center" shrinkToFit="0" vertical="center" wrapText="1"/>
    </xf>
    <xf borderId="30" fillId="0" fontId="11" numFmtId="0" xfId="0" applyAlignment="1" applyBorder="1" applyFont="1">
      <alignment horizontal="center" shrinkToFit="0" vertical="center" wrapText="1"/>
    </xf>
    <xf borderId="31" fillId="0" fontId="11" numFmtId="0" xfId="0" applyAlignment="1" applyBorder="1" applyFont="1">
      <alignment horizontal="center" shrinkToFit="0" vertical="center" wrapText="1"/>
    </xf>
    <xf borderId="32" fillId="0" fontId="11" numFmtId="0" xfId="0" applyAlignment="1" applyBorder="1" applyFont="1">
      <alignment horizontal="center" shrinkToFit="0" vertical="center" wrapText="1"/>
    </xf>
    <xf borderId="32" fillId="0" fontId="11" numFmtId="0" xfId="0" applyAlignment="1" applyBorder="1" applyFont="1">
      <alignment horizontal="center" vertical="center"/>
    </xf>
    <xf borderId="28" fillId="0" fontId="12" numFmtId="0" xfId="0" applyAlignment="1" applyBorder="1" applyFont="1">
      <alignment horizontal="left" readingOrder="0" vertical="center"/>
    </xf>
    <xf borderId="30" fillId="0" fontId="12" numFmtId="0" xfId="0" applyAlignment="1" applyBorder="1" applyFont="1">
      <alignment horizontal="center" vertical="center"/>
    </xf>
    <xf borderId="30" fillId="0" fontId="13" numFmtId="0" xfId="0" applyAlignment="1" applyBorder="1" applyFont="1">
      <alignment horizontal="center" shrinkToFit="0" vertical="center" wrapText="1"/>
    </xf>
    <xf borderId="30" fillId="0" fontId="13" numFmtId="0" xfId="0" applyAlignment="1" applyBorder="1" applyFont="1">
      <alignment vertical="center"/>
    </xf>
    <xf borderId="30" fillId="0" fontId="10" numFmtId="0" xfId="0" applyAlignment="1" applyBorder="1" applyFont="1">
      <alignment horizontal="center" shrinkToFit="0" vertical="center" wrapText="1"/>
    </xf>
    <xf borderId="30" fillId="0" fontId="10" numFmtId="0" xfId="0" applyAlignment="1" applyBorder="1" applyFont="1">
      <alignment horizontal="center" readingOrder="0" shrinkToFit="0" vertical="center" wrapText="1"/>
    </xf>
    <xf borderId="31" fillId="0" fontId="10" numFmtId="0" xfId="0" applyAlignment="1" applyBorder="1" applyFont="1">
      <alignment horizontal="center" shrinkToFit="0" vertical="center" wrapText="1"/>
    </xf>
    <xf borderId="33" fillId="0" fontId="10" numFmtId="0" xfId="0" applyAlignment="1" applyBorder="1" applyFont="1">
      <alignment horizontal="center" shrinkToFit="0" vertical="center" wrapText="1"/>
    </xf>
    <xf borderId="32" fillId="0" fontId="10" numFmtId="0" xfId="0" applyAlignment="1" applyBorder="1" applyFont="1">
      <alignment horizontal="center" readingOrder="0" shrinkToFit="0" vertical="center" wrapText="1"/>
    </xf>
    <xf borderId="32" fillId="0" fontId="12" numFmtId="9" xfId="0" applyAlignment="1" applyBorder="1" applyFont="1" applyNumberFormat="1">
      <alignment horizontal="center" shrinkToFit="0" vertical="center" wrapText="1"/>
    </xf>
    <xf borderId="32" fillId="0" fontId="10" numFmtId="0" xfId="0" applyAlignment="1" applyBorder="1" applyFont="1">
      <alignment shrinkToFit="0" vertical="center" wrapText="1"/>
    </xf>
    <xf borderId="32" fillId="2" fontId="14" numFmtId="0" xfId="0" applyAlignment="1" applyBorder="1" applyFill="1" applyFont="1">
      <alignment readingOrder="0" shrinkToFit="0" vertical="center" wrapText="1"/>
    </xf>
    <xf borderId="0" fillId="0" fontId="15" numFmtId="0" xfId="0" applyAlignment="1" applyFont="1">
      <alignment readingOrder="0" vertical="center"/>
    </xf>
    <xf borderId="0" fillId="0" fontId="15" numFmtId="0" xfId="0" applyAlignment="1" applyFont="1">
      <alignment vertical="center"/>
    </xf>
    <xf borderId="28" fillId="0" fontId="12" numFmtId="0" xfId="0" applyAlignment="1" applyBorder="1" applyFont="1">
      <alignment horizontal="left" vertical="center"/>
    </xf>
    <xf borderId="32" fillId="0" fontId="10" numFmtId="0" xfId="0" applyAlignment="1" applyBorder="1" applyFont="1">
      <alignment horizontal="center" shrinkToFit="0" vertical="center" wrapText="1"/>
    </xf>
    <xf borderId="33" fillId="0" fontId="10" numFmtId="0" xfId="0" applyAlignment="1" applyBorder="1" applyFont="1">
      <alignment shrinkToFit="0" vertical="center" wrapText="1"/>
    </xf>
    <xf borderId="10" fillId="0" fontId="16" numFmtId="0" xfId="0" applyAlignment="1" applyBorder="1" applyFont="1">
      <alignment shrinkToFit="0" vertical="center" wrapText="1"/>
    </xf>
    <xf borderId="34" fillId="0" fontId="10" numFmtId="0" xfId="0" applyAlignment="1" applyBorder="1" applyFont="1">
      <alignment horizontal="center" shrinkToFit="0" vertical="center" wrapText="1"/>
    </xf>
    <xf borderId="35" fillId="2" fontId="17" numFmtId="0" xfId="0" applyAlignment="1" applyBorder="1" applyFont="1">
      <alignment shrinkToFit="0" vertical="center" wrapText="1"/>
    </xf>
    <xf borderId="0" fillId="0" fontId="18" numFmtId="0" xfId="0" applyAlignment="1" applyFont="1">
      <alignment readingOrder="0" vertical="center"/>
    </xf>
    <xf borderId="36" fillId="0" fontId="10" numFmtId="0" xfId="0" applyAlignment="1" applyBorder="1" applyFont="1">
      <alignment horizontal="center" shrinkToFit="0" vertical="center" wrapText="1"/>
    </xf>
    <xf borderId="36" fillId="0" fontId="10" numFmtId="0" xfId="0" applyAlignment="1" applyBorder="1" applyFont="1">
      <alignment horizontal="center" readingOrder="0" shrinkToFit="0" vertical="center" wrapText="1"/>
    </xf>
    <xf borderId="27" fillId="0" fontId="10" numFmtId="0" xfId="0" applyAlignment="1" applyBorder="1" applyFont="1">
      <alignment horizontal="center" shrinkToFit="0" vertical="center" wrapText="1"/>
    </xf>
    <xf borderId="25" fillId="0" fontId="10" numFmtId="0" xfId="0" applyAlignment="1" applyBorder="1" applyFont="1">
      <alignment horizontal="center" shrinkToFit="0" vertical="center" wrapText="1"/>
    </xf>
    <xf borderId="32" fillId="0" fontId="17" numFmtId="0" xfId="0" applyAlignment="1" applyBorder="1" applyFont="1">
      <alignment shrinkToFit="0" vertical="center" wrapText="1"/>
    </xf>
    <xf borderId="0" fillId="0" fontId="10" numFmtId="0" xfId="0" applyAlignment="1" applyFont="1">
      <alignment horizontal="left" shrinkToFit="0" vertical="center" wrapText="1"/>
    </xf>
    <xf borderId="28" fillId="0" fontId="13" numFmtId="0" xfId="0" applyAlignment="1" applyBorder="1" applyFont="1">
      <alignment vertical="center"/>
    </xf>
    <xf borderId="10" fillId="0" fontId="10" numFmtId="0" xfId="0" applyAlignment="1" applyBorder="1" applyFont="1">
      <alignment horizontal="center" shrinkToFit="0" vertical="center" wrapText="1"/>
    </xf>
    <xf borderId="10" fillId="0" fontId="10" numFmtId="0" xfId="0" applyAlignment="1" applyBorder="1" applyFont="1">
      <alignment horizontal="center" readingOrder="0" shrinkToFit="0" vertical="center" wrapText="1"/>
    </xf>
    <xf borderId="5" fillId="0" fontId="10" numFmtId="0" xfId="0" applyAlignment="1" applyBorder="1" applyFont="1">
      <alignment horizontal="center" shrinkToFit="0" vertical="center" wrapText="1"/>
    </xf>
    <xf borderId="34" fillId="0" fontId="12" numFmtId="9" xfId="0" applyAlignment="1" applyBorder="1" applyFont="1" applyNumberFormat="1">
      <alignment horizontal="center" shrinkToFit="0" vertical="center" wrapText="1"/>
    </xf>
    <xf borderId="34" fillId="0" fontId="10" numFmtId="0" xfId="0" applyAlignment="1" applyBorder="1" applyFont="1">
      <alignment shrinkToFit="0" vertical="center" wrapText="1"/>
    </xf>
    <xf borderId="34" fillId="0" fontId="17" numFmtId="0" xfId="0" applyAlignment="1" applyBorder="1" applyFont="1">
      <alignment shrinkToFit="0" vertical="center" wrapText="1"/>
    </xf>
    <xf borderId="30" fillId="0" fontId="12" numFmtId="0" xfId="0" applyAlignment="1" applyBorder="1" applyFont="1">
      <alignment horizontal="center" readingOrder="0" vertical="center"/>
    </xf>
    <xf borderId="30" fillId="0" fontId="13" numFmtId="0" xfId="0" applyAlignment="1" applyBorder="1" applyFont="1">
      <alignment horizontal="center" readingOrder="0" shrinkToFit="0" vertical="center" wrapText="1"/>
    </xf>
    <xf borderId="0" fillId="0" fontId="19" numFmtId="0" xfId="0" applyFont="1"/>
    <xf borderId="37" fillId="0" fontId="11" numFmtId="0" xfId="0" applyAlignment="1" applyBorder="1" applyFont="1">
      <alignment horizontal="center" shrinkToFit="0" vertical="center" wrapText="1"/>
    </xf>
    <xf borderId="30" fillId="0" fontId="11" numFmtId="0" xfId="0" applyAlignment="1" applyBorder="1" applyFont="1">
      <alignment horizontal="center" vertical="center"/>
    </xf>
    <xf borderId="28" fillId="0" fontId="12" numFmtId="0" xfId="0" applyAlignment="1" applyBorder="1" applyFont="1">
      <alignment horizontal="left" readingOrder="0" shrinkToFit="0" vertical="center" wrapText="1"/>
    </xf>
    <xf borderId="30" fillId="0" fontId="12" numFmtId="0" xfId="0" applyAlignment="1" applyBorder="1" applyFont="1">
      <alignment horizontal="center" readingOrder="0" shrinkToFit="0" vertical="center" wrapText="1"/>
    </xf>
    <xf borderId="30" fillId="0" fontId="13" numFmtId="0" xfId="0" applyAlignment="1" applyBorder="1" applyFont="1">
      <alignment readingOrder="0" shrinkToFit="0" vertical="center" wrapText="1"/>
    </xf>
    <xf borderId="28" fillId="0" fontId="10" numFmtId="0" xfId="0" applyAlignment="1" applyBorder="1" applyFont="1">
      <alignment horizontal="center" readingOrder="0" shrinkToFit="0" vertical="center" wrapText="1"/>
    </xf>
    <xf borderId="30" fillId="0" fontId="12" numFmtId="9" xfId="0" applyAlignment="1" applyBorder="1" applyFont="1" applyNumberFormat="1">
      <alignment horizontal="center" shrinkToFit="0" vertical="center" wrapText="1"/>
    </xf>
    <xf borderId="0" fillId="0" fontId="10" numFmtId="0" xfId="0" applyAlignment="1" applyFont="1">
      <alignment vertical="center"/>
    </xf>
    <xf borderId="30" fillId="0" fontId="13" numFmtId="0" xfId="0" applyAlignment="1" applyBorder="1" applyFont="1">
      <alignment readingOrder="0" vertical="center"/>
    </xf>
    <xf borderId="30" fillId="2" fontId="20" numFmtId="0" xfId="0" applyAlignment="1" applyBorder="1" applyFont="1">
      <alignment shrinkToFit="0" vertical="center" wrapText="1"/>
    </xf>
    <xf borderId="28" fillId="0" fontId="5" numFmtId="0" xfId="0" applyAlignment="1" applyBorder="1" applyFont="1">
      <alignment horizontal="left" readingOrder="0" shrinkToFit="0" vertical="center" wrapText="1"/>
    </xf>
    <xf borderId="37" fillId="0" fontId="10" numFmtId="0" xfId="0" applyAlignment="1" applyBorder="1" applyFont="1">
      <alignment horizontal="center" shrinkToFit="0" vertical="center" wrapText="1"/>
    </xf>
    <xf borderId="37" fillId="0" fontId="10" numFmtId="0" xfId="0" applyAlignment="1" applyBorder="1" applyFont="1">
      <alignment horizontal="center" readingOrder="0" shrinkToFit="0" vertical="center" wrapText="1"/>
    </xf>
    <xf borderId="38" fillId="0" fontId="10" numFmtId="0" xfId="0" applyAlignment="1" applyBorder="1" applyFont="1">
      <alignment horizontal="center" readingOrder="0" shrinkToFit="0" vertical="center" wrapText="1"/>
    </xf>
    <xf borderId="39" fillId="0" fontId="3" numFmtId="0" xfId="0" applyBorder="1" applyFont="1"/>
    <xf borderId="28" fillId="0" fontId="7" numFmtId="0" xfId="0" applyAlignment="1" applyBorder="1" applyFont="1">
      <alignment horizontal="left" readingOrder="0" shrinkToFit="0" vertical="center" wrapText="1"/>
    </xf>
    <xf borderId="30" fillId="0" fontId="7" numFmtId="0" xfId="0" applyAlignment="1" applyBorder="1" applyFont="1">
      <alignment horizontal="center" readingOrder="0" shrinkToFit="0" vertical="center" wrapText="1"/>
    </xf>
    <xf borderId="30" fillId="0" fontId="7" numFmtId="0" xfId="0" applyAlignment="1" applyBorder="1" applyFont="1">
      <alignment horizontal="left" readingOrder="0" shrinkToFit="0" vertical="center" wrapText="1"/>
    </xf>
    <xf borderId="30" fillId="0" fontId="21" numFmtId="0" xfId="0" applyAlignment="1" applyBorder="1" applyFont="1">
      <alignment horizontal="left" readingOrder="0" shrinkToFit="0" vertical="center" wrapText="1"/>
    </xf>
    <xf borderId="28" fillId="0" fontId="21" numFmtId="0" xfId="0" applyAlignment="1" applyBorder="1" applyFont="1">
      <alignment horizontal="left" readingOrder="0" shrinkToFit="0" vertical="center" wrapText="1"/>
    </xf>
    <xf borderId="40" fillId="0" fontId="3" numFmtId="0" xfId="0" applyBorder="1" applyFont="1"/>
    <xf borderId="41" fillId="0" fontId="21" numFmtId="0" xfId="0" applyAlignment="1" applyBorder="1" applyFont="1">
      <alignment horizontal="left" shrinkToFit="0" vertical="center" wrapText="1"/>
    </xf>
    <xf borderId="42" fillId="0" fontId="3" numFmtId="0" xfId="0" applyBorder="1" applyFont="1"/>
    <xf borderId="43" fillId="0" fontId="11" numFmtId="0" xfId="0" applyAlignment="1" applyBorder="1" applyFont="1">
      <alignment horizontal="center" shrinkToFit="0" vertical="center" wrapText="1"/>
    </xf>
    <xf borderId="43" fillId="0" fontId="11" numFmtId="0" xfId="0" applyAlignment="1" applyBorder="1" applyFont="1">
      <alignment horizontal="center" vertical="center"/>
    </xf>
    <xf borderId="44" fillId="2" fontId="10" numFmtId="0" xfId="0" applyAlignment="1" applyBorder="1" applyFont="1">
      <alignment horizontal="center" shrinkToFit="0" vertical="center" wrapText="1"/>
    </xf>
    <xf borderId="33" fillId="2" fontId="10" numFmtId="0" xfId="0" applyAlignment="1" applyBorder="1" applyFont="1">
      <alignment horizontal="left" shrinkToFit="0" vertical="center" wrapText="1"/>
    </xf>
    <xf borderId="31" fillId="0" fontId="3" numFmtId="0" xfId="0" applyBorder="1" applyFont="1"/>
    <xf borderId="32" fillId="2" fontId="10" numFmtId="0" xfId="0" applyAlignment="1" applyBorder="1" applyFont="1">
      <alignment horizontal="left" shrinkToFit="0" vertical="center" wrapText="1"/>
    </xf>
    <xf borderId="32" fillId="2" fontId="10" numFmtId="0" xfId="0" applyAlignment="1" applyBorder="1" applyFont="1">
      <alignment horizontal="center" readingOrder="0" shrinkToFit="0" vertical="center" wrapText="1"/>
    </xf>
    <xf borderId="32" fillId="2" fontId="10" numFmtId="0" xfId="0" applyAlignment="1" applyBorder="1" applyFont="1">
      <alignment horizontal="center" shrinkToFit="0" vertical="center" wrapText="1"/>
    </xf>
    <xf borderId="32" fillId="2" fontId="12" numFmtId="9" xfId="0" applyAlignment="1" applyBorder="1" applyFont="1" applyNumberFormat="1">
      <alignment horizontal="center" shrinkToFit="0" vertical="center" wrapText="1"/>
    </xf>
    <xf borderId="32" fillId="2" fontId="10" numFmtId="0" xfId="0" applyAlignment="1" applyBorder="1" applyFont="1">
      <alignment shrinkToFit="0" vertical="center" wrapText="1"/>
    </xf>
    <xf borderId="32" fillId="2" fontId="22" numFmtId="0" xfId="0" applyAlignment="1" applyBorder="1" applyFont="1">
      <alignment readingOrder="0" shrinkToFit="0" vertical="center" wrapText="1"/>
    </xf>
    <xf borderId="44" fillId="2" fontId="12" numFmtId="0" xfId="0" applyAlignment="1" applyBorder="1" applyFont="1">
      <alignment shrinkToFit="0" vertical="center" wrapText="1"/>
    </xf>
    <xf borderId="0" fillId="0" fontId="15" numFmtId="0" xfId="0" applyAlignment="1" applyFont="1">
      <alignment readingOrder="0"/>
    </xf>
    <xf borderId="45" fillId="2" fontId="10" numFmtId="0" xfId="0" applyAlignment="1" applyBorder="1" applyFont="1">
      <alignment horizontal="center" shrinkToFit="0" vertical="center" wrapText="1"/>
    </xf>
    <xf borderId="46" fillId="2" fontId="10" numFmtId="0" xfId="0" applyAlignment="1" applyBorder="1" applyFont="1">
      <alignment horizontal="center" shrinkToFit="0" vertical="center" wrapText="1"/>
    </xf>
    <xf borderId="33" fillId="2" fontId="10" numFmtId="0" xfId="0" applyAlignment="1" applyBorder="1" applyFont="1">
      <alignment horizontal="center" shrinkToFit="0" vertical="center" wrapText="1"/>
    </xf>
    <xf borderId="32" fillId="2" fontId="23" numFmtId="0" xfId="0" applyAlignment="1" applyBorder="1" applyFont="1">
      <alignment readingOrder="0" shrinkToFit="0" vertical="center" wrapText="1"/>
    </xf>
    <xf borderId="33" fillId="2" fontId="24" numFmtId="0" xfId="0" applyAlignment="1" applyBorder="1" applyFont="1">
      <alignment horizontal="left" readingOrder="0" shrinkToFit="0" vertical="center" wrapText="1"/>
    </xf>
    <xf borderId="32" fillId="2" fontId="10" numFmtId="0" xfId="0" applyAlignment="1" applyBorder="1" applyFont="1">
      <alignment readingOrder="0" shrinkToFit="0" vertical="center" wrapText="1"/>
    </xf>
    <xf borderId="0" fillId="0" fontId="18" numFmtId="0" xfId="0" applyAlignment="1" applyFont="1">
      <alignment readingOrder="0"/>
    </xf>
    <xf borderId="32" fillId="2" fontId="12" numFmtId="9" xfId="0" applyAlignment="1" applyBorder="1" applyFont="1" applyNumberFormat="1">
      <alignment horizontal="center" readingOrder="0" shrinkToFit="0" vertical="center" wrapText="1"/>
    </xf>
    <xf borderId="32" fillId="2" fontId="25" numFmtId="0" xfId="0" applyAlignment="1" applyBorder="1" applyFont="1">
      <alignment readingOrder="0" shrinkToFit="0" vertical="center" wrapText="1"/>
    </xf>
    <xf borderId="32" fillId="2" fontId="26" numFmtId="0" xfId="0" applyAlignment="1" applyBorder="1" applyFont="1">
      <alignment shrinkToFit="0" vertical="center" wrapText="1"/>
    </xf>
    <xf borderId="33" fillId="3" fontId="10" numFmtId="0" xfId="0" applyAlignment="1" applyBorder="1" applyFill="1" applyFont="1">
      <alignment horizontal="left" shrinkToFit="0" vertical="center" wrapText="1"/>
    </xf>
    <xf borderId="32" fillId="2" fontId="27" numFmtId="0" xfId="0" applyAlignment="1" applyBorder="1" applyFont="1">
      <alignment readingOrder="0" shrinkToFit="0" vertical="center" wrapText="1"/>
    </xf>
    <xf borderId="32" fillId="2" fontId="28" numFmtId="0" xfId="0" applyAlignment="1" applyBorder="1" applyFont="1">
      <alignment readingOrder="0" shrinkToFit="0" vertical="center" wrapText="1"/>
    </xf>
    <xf borderId="32" fillId="2" fontId="12" numFmtId="0" xfId="0" applyAlignment="1" applyBorder="1" applyFont="1">
      <alignment horizontal="left" vertical="center"/>
    </xf>
    <xf borderId="32" fillId="2" fontId="17" numFmtId="0" xfId="0" applyAlignment="1" applyBorder="1" applyFont="1">
      <alignment shrinkToFit="0" vertical="center" wrapText="1"/>
    </xf>
    <xf borderId="0" fillId="0" fontId="4" numFmtId="0" xfId="0" applyAlignment="1" applyFont="1">
      <alignment shrinkToFit="0" vertical="center" wrapText="1"/>
    </xf>
    <xf borderId="0" fillId="0" fontId="4" numFmtId="0" xfId="0" applyAlignment="1" applyFont="1">
      <alignment horizontal="center" shrinkToFit="0" vertical="center" wrapText="1"/>
    </xf>
    <xf borderId="0" fillId="0" fontId="4" numFmtId="0" xfId="0" applyAlignment="1" applyFont="1">
      <alignment vertical="center"/>
    </xf>
    <xf borderId="33" fillId="0" fontId="29" numFmtId="0" xfId="0" applyAlignment="1" applyBorder="1" applyFont="1">
      <alignment horizontal="left" readingOrder="0" shrinkToFit="0" vertical="center" wrapText="1"/>
    </xf>
    <xf borderId="47" fillId="0" fontId="3" numFmtId="0" xfId="0" applyBorder="1" applyFont="1"/>
    <xf borderId="33" fillId="0" fontId="11" numFmtId="0" xfId="0" applyAlignment="1" applyBorder="1" applyFont="1">
      <alignment horizontal="left" shrinkToFit="0" vertical="center" wrapText="1"/>
    </xf>
    <xf borderId="32" fillId="2" fontId="30" numFmtId="0" xfId="0" applyAlignment="1" applyBorder="1" applyFont="1">
      <alignment horizontal="center" shrinkToFit="0" vertical="center" wrapText="1"/>
    </xf>
    <xf borderId="44" fillId="2" fontId="31" numFmtId="0" xfId="0" applyAlignment="1" applyBorder="1" applyFont="1">
      <alignment shrinkToFit="0" vertical="center" wrapText="1"/>
    </xf>
    <xf borderId="32" fillId="2" fontId="32" numFmtId="0" xfId="0" applyAlignment="1" applyBorder="1" applyFont="1">
      <alignment vertical="center"/>
    </xf>
    <xf borderId="32" fillId="2" fontId="32" numFmtId="0" xfId="0" applyAlignment="1" applyBorder="1" applyFont="1">
      <alignment horizontal="center" vertical="center"/>
    </xf>
    <xf borderId="33" fillId="0" fontId="10" numFmtId="0" xfId="0" applyAlignment="1" applyBorder="1" applyFont="1">
      <alignment horizontal="left" shrinkToFit="0" vertical="center" wrapText="1"/>
    </xf>
    <xf borderId="32" fillId="0" fontId="10" numFmtId="0" xfId="0" applyAlignment="1" applyBorder="1" applyFont="1">
      <alignment horizontal="left" shrinkToFit="0" vertical="center" wrapText="1"/>
    </xf>
    <xf borderId="32" fillId="2" fontId="33" numFmtId="0" xfId="0" applyAlignment="1" applyBorder="1" applyFont="1">
      <alignment shrinkToFit="0" vertical="center" wrapText="1"/>
    </xf>
    <xf borderId="32" fillId="2" fontId="34" numFmtId="0" xfId="0" applyAlignment="1" applyBorder="1" applyFont="1">
      <alignment horizontal="left" readingOrder="0" shrinkToFit="0" vertical="center" wrapText="1"/>
    </xf>
    <xf borderId="32" fillId="2" fontId="17" numFmtId="0" xfId="0" applyAlignment="1" applyBorder="1" applyFont="1">
      <alignment readingOrder="0" shrinkToFit="0" vertical="center" wrapText="1"/>
    </xf>
    <xf borderId="33" fillId="2" fontId="12" numFmtId="0" xfId="0" applyAlignment="1" applyBorder="1" applyFont="1">
      <alignment horizontal="left" shrinkToFit="0" vertical="center" wrapText="1"/>
    </xf>
    <xf borderId="33" fillId="0" fontId="29" numFmtId="0" xfId="0" applyAlignment="1" applyBorder="1" applyFont="1">
      <alignment horizontal="left" shrinkToFit="0" vertical="center" wrapText="1"/>
    </xf>
    <xf borderId="33" fillId="2" fontId="10" numFmtId="0" xfId="0" applyAlignment="1" applyBorder="1" applyFont="1">
      <alignment horizontal="left" readingOrder="0" shrinkToFit="0" vertical="center" wrapText="1"/>
    </xf>
    <xf borderId="32" fillId="2" fontId="12" numFmtId="0" xfId="0" applyAlignment="1" applyBorder="1" applyFont="1">
      <alignment horizontal="center" shrinkToFit="0" vertical="center" wrapText="1"/>
    </xf>
    <xf borderId="32" fillId="2" fontId="35" numFmtId="0" xfId="0" applyAlignment="1" applyBorder="1" applyFont="1">
      <alignment horizontal="left" shrinkToFit="0" vertical="center" wrapText="1"/>
    </xf>
    <xf borderId="32" fillId="0" fontId="36" numFmtId="0" xfId="0" applyAlignment="1" applyBorder="1" applyFont="1">
      <alignment readingOrder="0" shrinkToFit="0" vertical="center" wrapText="1"/>
    </xf>
    <xf borderId="33" fillId="0" fontId="10" numFmtId="0" xfId="0" applyAlignment="1" applyBorder="1" applyFont="1">
      <alignment horizontal="left" readingOrder="0" shrinkToFit="0" vertical="center" wrapText="1"/>
    </xf>
    <xf borderId="32" fillId="0" fontId="10" numFmtId="0" xfId="0" applyAlignment="1" applyBorder="1" applyFont="1">
      <alignment horizontal="left" readingOrder="0" shrinkToFit="0" vertical="center" wrapText="1"/>
    </xf>
    <xf borderId="32" fillId="2" fontId="12" numFmtId="0" xfId="0" applyAlignment="1" applyBorder="1" applyFont="1">
      <alignment horizontal="center" readingOrder="0" shrinkToFit="0" vertical="center" wrapText="1"/>
    </xf>
    <xf borderId="32" fillId="2" fontId="10" numFmtId="0" xfId="0" applyAlignment="1" applyBorder="1" applyFont="1">
      <alignment horizontal="left" readingOrder="0" shrinkToFit="0" vertical="center" wrapText="1"/>
    </xf>
    <xf borderId="32" fillId="0" fontId="17" numFmtId="0" xfId="0" applyAlignment="1" applyBorder="1" applyFont="1">
      <alignment readingOrder="0" shrinkToFit="0" vertical="center" wrapText="1"/>
    </xf>
    <xf borderId="0" fillId="0" fontId="10" numFmtId="0" xfId="0" applyAlignment="1" applyFont="1">
      <alignment shrinkToFit="0" vertical="center" wrapText="1"/>
    </xf>
    <xf borderId="0" fillId="0" fontId="11" numFmtId="0" xfId="0" applyAlignment="1" applyFont="1">
      <alignment shrinkToFit="0" vertical="center" wrapText="1"/>
    </xf>
    <xf borderId="0" fillId="0" fontId="15" numFmtId="0" xfId="0" applyAlignment="1" applyFont="1">
      <alignment horizontal="center" shrinkToFit="0" wrapText="1"/>
    </xf>
    <xf borderId="0" fillId="0" fontId="32" numFmtId="0" xfId="0" applyFont="1"/>
  </cellXfs>
  <cellStyles count="1">
    <cellStyle xfId="0" name="Normal" builtinId="0"/>
  </cellStyles>
  <dxfs count="6">
    <dxf>
      <font/>
      <fill>
        <patternFill patternType="solid">
          <fgColor rgb="FFEFEFEF"/>
          <bgColor rgb="FFEFEFEF"/>
        </patternFill>
      </fill>
      <border/>
    </dxf>
    <dxf>
      <font/>
      <fill>
        <patternFill patternType="solid">
          <fgColor rgb="FF999999"/>
          <bgColor rgb="FF999999"/>
        </patternFill>
      </fill>
      <border/>
    </dxf>
    <dxf>
      <font/>
      <fill>
        <patternFill patternType="solid">
          <fgColor rgb="FFB7E1CD"/>
          <bgColor rgb="FFB7E1CD"/>
        </patternFill>
      </fill>
      <border/>
    </dxf>
    <dxf>
      <font/>
      <fill>
        <patternFill patternType="solid">
          <fgColor rgb="FFFCE8B2"/>
          <bgColor rgb="FFFCE8B2"/>
        </patternFill>
      </fill>
      <border/>
    </dxf>
    <dxf>
      <font/>
      <fill>
        <patternFill patternType="solid">
          <fgColor rgb="FFF4C7C3"/>
          <bgColor rgb="FFF4C7C3"/>
        </patternFill>
      </fill>
      <border/>
    </dxf>
    <dxf>
      <font/>
      <fill>
        <patternFill patternType="solid">
          <fgColor rgb="FFD9D9D9"/>
          <bgColor rgb="FFD9D9D9"/>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radarChart>
        <c:radarStyle val="marker"/>
        <c:ser>
          <c:idx val="0"/>
          <c:order val="0"/>
          <c:spPr>
            <a:ln cmpd="sng">
              <a:solidFill>
                <a:srgbClr val="5B9BD5"/>
              </a:solidFill>
            </a:ln>
          </c:spPr>
          <c:marker>
            <c:symbol val="none"/>
          </c:marker>
          <c:cat>
            <c:strRef>
              <c:f>Analisis!$K$5:$K$8</c:f>
            </c:strRef>
          </c:cat>
          <c:val>
            <c:numRef>
              <c:f>Analisis!$K$5:$K$8</c:f>
              <c:numCache/>
            </c:numRef>
          </c:val>
          <c:smooth val="1"/>
        </c:ser>
        <c:axId val="916767849"/>
        <c:axId val="1728186721"/>
      </c:radarChart>
      <c:catAx>
        <c:axId val="9167678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728186721"/>
      </c:catAx>
      <c:valAx>
        <c:axId val="172818672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916767849"/>
      </c:valAx>
    </c:plotArea>
    <c:legend>
      <c:legendPos val="r"/>
      <c:overlay val="0"/>
      <c:txPr>
        <a:bodyPr/>
        <a:lstStyle/>
        <a:p>
          <a:pPr lvl="0">
            <a:defRPr b="0" i="0">
              <a:solidFill>
                <a:srgbClr val="1A1A1A"/>
              </a:solidFill>
              <a:latin typeface="Arial Narrow"/>
            </a:defRPr>
          </a:pPr>
        </a:p>
      </c:txPr>
    </c:legend>
    <c:plotVisOnly val="1"/>
  </c:chart>
  <c:spPr>
    <a:solidFill>
      <a:srgbClr val="FFFFFF">
        <a:alpha val="0"/>
      </a:srgbClr>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3</xdr:row>
      <xdr:rowOff>57150</xdr:rowOff>
    </xdr:from>
    <xdr:ext cx="4105275" cy="3152775"/>
    <xdr:graphicFrame>
      <xdr:nvGraphicFramePr>
        <xdr:cNvPr id="517228595" name="Chart 1" title="Gráfico"/>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619125" cy="190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ramites1.suit.gov.co/racionalizacion-web/faces/home.jsf?_adf.ctrl-state=xsy138auw_3" TargetMode="External"/><Relationship Id="rId2" Type="http://schemas.openxmlformats.org/officeDocument/2006/relationships/hyperlink" Target="http://52.247.48.139:8080/isoft/" TargetMode="External"/><Relationship Id="rId3" Type="http://schemas.openxmlformats.org/officeDocument/2006/relationships/hyperlink" Target="https://www.unillanos.edu.co/index.php/documentacion/control-interno/informes/informe-de-evaluacion-independiente-del-estado-del-sistema-de-control-interno/7854-2024-2-evaluacion-independiente-del-sistema-de-control-interno-ii-semestre/file" TargetMode="External"/><Relationship Id="rId4" Type="http://schemas.openxmlformats.org/officeDocument/2006/relationships/hyperlink" Target="https://sig.unillanos.edu.co/index.php/sistema-de-gestion/plan-de-mejoramiento" TargetMode="External"/><Relationship Id="rId10" Type="http://schemas.openxmlformats.org/officeDocument/2006/relationships/drawing" Target="../drawings/drawing2.xml"/><Relationship Id="rId9" Type="http://schemas.openxmlformats.org/officeDocument/2006/relationships/hyperlink" Target="https://www.unillanos.edu.co/index.php/documentacion/control-interno/informes/informe-encuesta-autocontrol" TargetMode="External"/><Relationship Id="rId5" Type="http://schemas.openxmlformats.org/officeDocument/2006/relationships/hyperlink" Target="https://sig.unillanos.edu.co/index.php/sistema-de-gestion/plan-de-mejoramiento" TargetMode="External"/><Relationship Id="rId6" Type="http://schemas.openxmlformats.org/officeDocument/2006/relationships/hyperlink" Target="https://www.unillanos.edu.co/index.php/documentacion/control-interno/informes/informe-de-eguimiento-al-sistema-unico-de-gestion-e-informacion-litigiosa-del-estado-ekogui/7868-certificacion-ekogui-2024-ii/file" TargetMode="External"/><Relationship Id="rId7" Type="http://schemas.openxmlformats.org/officeDocument/2006/relationships/hyperlink" Target="https://www.unillanos.edu.co/index.php/documentacion/control-interno/informes/informe-de-austeridad-en-el-gasto/7883-2024-4-seguimiento-austeridad-del-gasto-cuarto-trimestre-2024-corregido/file" TargetMode="External"/><Relationship Id="rId8" Type="http://schemas.openxmlformats.org/officeDocument/2006/relationships/hyperlink" Target="https://sig.unillanos.edu.co/index.php/sistema-de-gestion/plan-de-mejoramiento"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3.14"/>
    <col customWidth="1" min="2" max="2" width="4.14"/>
    <col customWidth="1" min="3" max="3" width="60.86"/>
    <col customWidth="1" min="4" max="4" width="3.57"/>
    <col customWidth="1" min="5" max="5" width="3.43"/>
    <col customWidth="1" min="6" max="6" width="22.57"/>
    <col customWidth="1" min="7" max="7" width="14.14"/>
    <col customWidth="1" min="8" max="8" width="14.29"/>
    <col customWidth="1" min="9" max="9" width="12.14"/>
    <col customWidth="1" min="10" max="10" width="16.86"/>
    <col customWidth="1" min="11" max="11" width="13.43"/>
    <col customWidth="1" min="12" max="12" width="12.43"/>
    <col customWidth="1" min="13" max="13" width="11.43"/>
    <col customWidth="1" min="14" max="14" width="22.71"/>
    <col customWidth="1" min="15" max="15" width="14.0"/>
    <col customWidth="1" min="16" max="16" width="3.43"/>
  </cols>
  <sheetData>
    <row r="1">
      <c r="A1" s="1"/>
      <c r="B1" s="2"/>
      <c r="C1" s="2" t="s">
        <v>0</v>
      </c>
      <c r="D1" s="2"/>
      <c r="E1" s="2"/>
      <c r="F1" s="2"/>
      <c r="G1" s="2"/>
      <c r="H1" s="2"/>
      <c r="I1" s="2"/>
      <c r="J1" s="2"/>
      <c r="K1" s="2"/>
      <c r="L1" s="2"/>
      <c r="M1" s="2"/>
      <c r="N1" s="2"/>
      <c r="O1" s="2"/>
      <c r="P1" s="1"/>
    </row>
    <row r="2">
      <c r="A2" s="3"/>
      <c r="B2" s="4"/>
      <c r="C2" s="4"/>
      <c r="D2" s="4"/>
      <c r="E2" s="4"/>
      <c r="F2" s="4"/>
      <c r="G2" s="4"/>
      <c r="H2" s="4"/>
      <c r="I2" s="4"/>
      <c r="J2" s="4"/>
      <c r="K2" s="4"/>
      <c r="L2" s="4"/>
      <c r="M2" s="4"/>
      <c r="N2" s="4"/>
      <c r="O2" s="4"/>
      <c r="P2" s="3"/>
    </row>
    <row r="3">
      <c r="A3" s="5"/>
      <c r="B3" s="1"/>
      <c r="C3" s="1" t="str">
        <f>F5</f>
        <v>Auditorias Internas</v>
      </c>
      <c r="D3" s="1"/>
      <c r="E3" s="5"/>
      <c r="F3" s="6" t="s">
        <v>1</v>
      </c>
      <c r="G3" s="7" t="s">
        <v>2</v>
      </c>
      <c r="H3" s="8"/>
      <c r="I3" s="9"/>
      <c r="J3" s="6" t="s">
        <v>3</v>
      </c>
      <c r="K3" s="7" t="s">
        <v>4</v>
      </c>
      <c r="L3" s="8"/>
      <c r="M3" s="9"/>
      <c r="N3" s="6" t="s">
        <v>5</v>
      </c>
      <c r="O3" s="6" t="s">
        <v>6</v>
      </c>
      <c r="P3" s="10"/>
    </row>
    <row r="4" ht="20.25" customHeight="1">
      <c r="A4" s="11"/>
      <c r="B4" s="12"/>
      <c r="C4" s="13"/>
      <c r="D4" s="14"/>
      <c r="E4" s="15"/>
      <c r="F4" s="16"/>
      <c r="G4" s="17" t="s">
        <v>7</v>
      </c>
      <c r="H4" s="17" t="s">
        <v>8</v>
      </c>
      <c r="I4" s="17" t="s">
        <v>9</v>
      </c>
      <c r="J4" s="16"/>
      <c r="K4" s="17" t="s">
        <v>7</v>
      </c>
      <c r="L4" s="17" t="s">
        <v>8</v>
      </c>
      <c r="M4" s="18" t="s">
        <v>9</v>
      </c>
      <c r="N4" s="16"/>
      <c r="O4" s="16"/>
      <c r="P4" s="19"/>
    </row>
    <row r="5" ht="59.25" customHeight="1">
      <c r="A5" s="11"/>
      <c r="B5" s="20" t="str">
        <f>F8</f>
        <v>Otras Actividades</v>
      </c>
      <c r="C5" s="21"/>
      <c r="D5" s="22" t="str">
        <f>F6</f>
        <v>Informes de Ley</v>
      </c>
      <c r="E5" s="15"/>
      <c r="F5" s="23" t="s">
        <v>10</v>
      </c>
      <c r="G5" s="17">
        <f>COUNTIF('Plan Anual de Auditoria'!H17:L35,"X")</f>
        <v>7</v>
      </c>
      <c r="H5" s="17">
        <f>COUNTIF('Plan Anual de Auditoria'!M17:R35,"X")</f>
        <v>11</v>
      </c>
      <c r="I5" s="17">
        <f t="shared" ref="I5:I8" si="1">G5+H5</f>
        <v>18</v>
      </c>
      <c r="J5" s="17">
        <f>SUM('Plan Anual de Auditoria'!S17:S35)</f>
        <v>0</v>
      </c>
      <c r="K5" s="24">
        <f t="shared" ref="K5:K8" si="2">IFERROR(J5/G5,0)</f>
        <v>0</v>
      </c>
      <c r="L5" s="24">
        <f>IFERROR(J5/H5,0)</f>
        <v>0</v>
      </c>
      <c r="M5" s="25">
        <v>1.0</v>
      </c>
      <c r="N5" s="26"/>
      <c r="O5" s="26"/>
      <c r="P5" s="19"/>
    </row>
    <row r="6" ht="59.25" customHeight="1">
      <c r="A6" s="11"/>
      <c r="B6" s="27"/>
      <c r="C6" s="27"/>
      <c r="D6" s="27"/>
      <c r="E6" s="15"/>
      <c r="F6" s="23" t="s">
        <v>11</v>
      </c>
      <c r="G6" s="17">
        <f>COUNTIF('Plan Anual de Auditoria'!G45:L63,"X")</f>
        <v>23</v>
      </c>
      <c r="H6" s="17">
        <f>COUNTIF('Plan Anual de Auditoria'!M45:R63,"X")</f>
        <v>24</v>
      </c>
      <c r="I6" s="17">
        <f t="shared" si="1"/>
        <v>47</v>
      </c>
      <c r="J6" s="17">
        <f>SUM('Plan Anual de Auditoria'!S45:S63)</f>
        <v>8</v>
      </c>
      <c r="K6" s="24">
        <f t="shared" si="2"/>
        <v>0.347826087</v>
      </c>
      <c r="L6" s="24">
        <f t="shared" ref="L6:L8" si="3">IFERROR(#REF!/H6,0)</f>
        <v>0</v>
      </c>
      <c r="M6" s="25">
        <v>1.0</v>
      </c>
      <c r="N6" s="26"/>
      <c r="O6" s="26"/>
      <c r="P6" s="19"/>
    </row>
    <row r="7" ht="59.25" customHeight="1">
      <c r="A7" s="11"/>
      <c r="B7" s="27"/>
      <c r="C7" s="27"/>
      <c r="D7" s="27"/>
      <c r="E7" s="15"/>
      <c r="F7" s="23" t="s">
        <v>12</v>
      </c>
      <c r="G7" s="17">
        <f>COUNTIF('Plan Anual de Auditoria'!G65:L75,"X")</f>
        <v>14</v>
      </c>
      <c r="H7" s="17">
        <f>COUNTIF('Plan Anual de Auditoria'!M65:R75,"X")</f>
        <v>18</v>
      </c>
      <c r="I7" s="17">
        <f t="shared" si="1"/>
        <v>32</v>
      </c>
      <c r="J7" s="17">
        <f>SUM('Plan Anual de Auditoria'!S65:S75)</f>
        <v>3</v>
      </c>
      <c r="K7" s="24">
        <f t="shared" si="2"/>
        <v>0.2142857143</v>
      </c>
      <c r="L7" s="24">
        <f t="shared" si="3"/>
        <v>0</v>
      </c>
      <c r="M7" s="25">
        <v>1.0</v>
      </c>
      <c r="N7" s="26"/>
      <c r="O7" s="26"/>
      <c r="P7" s="19"/>
    </row>
    <row r="8" ht="59.25" customHeight="1">
      <c r="A8" s="11"/>
      <c r="B8" s="28"/>
      <c r="C8" s="28"/>
      <c r="D8" s="28"/>
      <c r="E8" s="15"/>
      <c r="F8" s="23" t="s">
        <v>13</v>
      </c>
      <c r="G8" s="17">
        <f>COUNTIF('Plan Anual de Auditoria'!G81:L86,"X")</f>
        <v>14</v>
      </c>
      <c r="H8" s="17">
        <f>COUNTIF('Plan Anual de Auditoria'!M81:R86,"X")</f>
        <v>15</v>
      </c>
      <c r="I8" s="17">
        <f t="shared" si="1"/>
        <v>29</v>
      </c>
      <c r="J8" s="17">
        <f>SUM('Plan Anual de Auditoria'!S81:S86)</f>
        <v>3</v>
      </c>
      <c r="K8" s="24">
        <f t="shared" si="2"/>
        <v>0.2142857143</v>
      </c>
      <c r="L8" s="24">
        <f t="shared" si="3"/>
        <v>0</v>
      </c>
      <c r="M8" s="25">
        <v>1.0</v>
      </c>
      <c r="N8" s="26"/>
      <c r="O8" s="26"/>
      <c r="P8" s="19"/>
    </row>
    <row r="9">
      <c r="A9" s="29"/>
      <c r="B9" s="1"/>
      <c r="C9" s="1" t="str">
        <f>F7</f>
        <v>Otros Informes </v>
      </c>
      <c r="D9" s="1"/>
      <c r="E9" s="1"/>
      <c r="F9" s="30"/>
      <c r="G9" s="30"/>
      <c r="H9" s="30"/>
      <c r="I9" s="30"/>
      <c r="J9" s="30"/>
      <c r="K9" s="31"/>
      <c r="L9" s="31"/>
      <c r="M9" s="32"/>
      <c r="N9" s="32"/>
      <c r="O9" s="32"/>
      <c r="P9" s="29"/>
    </row>
    <row r="10">
      <c r="A10" s="29"/>
      <c r="B10" s="32"/>
      <c r="C10" s="32"/>
      <c r="D10" s="30"/>
      <c r="E10" s="30"/>
      <c r="F10" s="30" t="s">
        <v>14</v>
      </c>
      <c r="G10" s="30">
        <f t="shared" ref="G10:J10" si="4">SUM(G5:G8)</f>
        <v>58</v>
      </c>
      <c r="H10" s="30">
        <f t="shared" si="4"/>
        <v>68</v>
      </c>
      <c r="I10" s="30">
        <f t="shared" si="4"/>
        <v>126</v>
      </c>
      <c r="J10" s="30">
        <f t="shared" si="4"/>
        <v>14</v>
      </c>
      <c r="K10" s="31">
        <f>IFERROR(J10/G10,0)</f>
        <v>0.2413793103</v>
      </c>
      <c r="L10" s="31">
        <f>IFERROR(#REF!/H10,0)</f>
        <v>0</v>
      </c>
      <c r="M10" s="32"/>
      <c r="N10" s="32"/>
      <c r="O10" s="32"/>
      <c r="P10" s="29"/>
    </row>
    <row r="11">
      <c r="A11" s="29"/>
      <c r="B11" s="29"/>
      <c r="C11" s="29"/>
      <c r="D11" s="29"/>
      <c r="E11" s="29"/>
      <c r="F11" s="29"/>
      <c r="G11" s="29"/>
      <c r="H11" s="29"/>
      <c r="I11" s="29"/>
      <c r="J11" s="33">
        <f>J10/I10</f>
        <v>0.1111111111</v>
      </c>
      <c r="K11" s="29"/>
      <c r="L11" s="29"/>
      <c r="M11" s="29"/>
      <c r="N11" s="29"/>
      <c r="O11" s="29"/>
      <c r="P11" s="2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C5:C8"/>
    <mergeCell ref="D5:D8"/>
    <mergeCell ref="F3:F4"/>
    <mergeCell ref="G3:I3"/>
    <mergeCell ref="J3:J4"/>
    <mergeCell ref="K3:M3"/>
    <mergeCell ref="N3:N4"/>
    <mergeCell ref="O3:O4"/>
    <mergeCell ref="B5:B8"/>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57"/>
    <col customWidth="1" min="2" max="2" width="23.14"/>
    <col customWidth="1" min="3" max="3" width="31.0"/>
    <col customWidth="1" min="4" max="4" width="30.43"/>
    <col customWidth="1" min="5" max="5" width="21.71"/>
    <col customWidth="1" min="6" max="6" width="24.14"/>
    <col customWidth="1" min="7" max="11" width="4.71"/>
    <col customWidth="1" min="12" max="12" width="4.57"/>
    <col customWidth="1" min="13" max="14" width="4.71"/>
    <col customWidth="1" min="15" max="15" width="5.14"/>
    <col customWidth="1" min="16" max="18" width="4.71"/>
    <col customWidth="1" min="19" max="19" width="10.86"/>
    <col customWidth="1" min="20" max="20" width="14.0"/>
    <col customWidth="1" min="21" max="21" width="41.57"/>
    <col customWidth="1" min="22" max="22" width="48.0"/>
    <col customWidth="1" hidden="1" min="23" max="23" width="20.14"/>
  </cols>
  <sheetData>
    <row r="1" ht="6.0" customHeight="1">
      <c r="A1" s="34"/>
      <c r="B1" s="35"/>
      <c r="C1" s="35"/>
      <c r="D1" s="35"/>
      <c r="E1" s="36"/>
      <c r="F1" s="36"/>
      <c r="G1" s="36"/>
      <c r="H1" s="36"/>
      <c r="I1" s="36"/>
      <c r="J1" s="36"/>
      <c r="K1" s="36"/>
      <c r="L1" s="36"/>
      <c r="M1" s="37"/>
      <c r="N1" s="35"/>
      <c r="O1" s="35"/>
      <c r="P1" s="35"/>
      <c r="Q1" s="35"/>
      <c r="R1" s="35"/>
      <c r="S1" s="35"/>
      <c r="T1" s="35"/>
      <c r="U1" s="38"/>
      <c r="V1" s="38"/>
      <c r="W1" s="39"/>
    </row>
    <row r="2">
      <c r="A2" s="35"/>
      <c r="B2" s="40"/>
      <c r="C2" s="41"/>
      <c r="D2" s="42" t="s">
        <v>15</v>
      </c>
      <c r="E2" s="43"/>
      <c r="F2" s="43"/>
      <c r="G2" s="43"/>
      <c r="H2" s="43"/>
      <c r="I2" s="43"/>
      <c r="J2" s="43"/>
      <c r="K2" s="43"/>
      <c r="L2" s="43"/>
      <c r="M2" s="43"/>
      <c r="N2" s="43"/>
      <c r="O2" s="43"/>
      <c r="P2" s="43"/>
      <c r="Q2" s="43"/>
      <c r="R2" s="43"/>
      <c r="S2" s="43"/>
      <c r="T2" s="43"/>
      <c r="U2" s="43"/>
      <c r="V2" s="44"/>
      <c r="W2" s="39"/>
    </row>
    <row r="3">
      <c r="A3" s="35"/>
      <c r="B3" s="45"/>
      <c r="C3" s="46"/>
      <c r="D3" s="47" t="s">
        <v>16</v>
      </c>
      <c r="E3" s="43"/>
      <c r="F3" s="43"/>
      <c r="G3" s="43"/>
      <c r="H3" s="43"/>
      <c r="I3" s="43"/>
      <c r="J3" s="43"/>
      <c r="K3" s="43"/>
      <c r="L3" s="43"/>
      <c r="M3" s="43"/>
      <c r="N3" s="43"/>
      <c r="O3" s="43"/>
      <c r="P3" s="43"/>
      <c r="Q3" s="43"/>
      <c r="R3" s="43"/>
      <c r="S3" s="43"/>
      <c r="T3" s="43"/>
      <c r="U3" s="43"/>
      <c r="V3" s="44"/>
      <c r="W3" s="39"/>
    </row>
    <row r="4">
      <c r="A4" s="35"/>
      <c r="B4" s="48"/>
      <c r="C4" s="49"/>
      <c r="D4" s="50" t="s">
        <v>17</v>
      </c>
      <c r="E4" s="44"/>
      <c r="F4" s="50" t="s">
        <v>18</v>
      </c>
      <c r="G4" s="43"/>
      <c r="H4" s="43"/>
      <c r="I4" s="43"/>
      <c r="J4" s="44"/>
      <c r="K4" s="50" t="s">
        <v>19</v>
      </c>
      <c r="L4" s="43"/>
      <c r="M4" s="43"/>
      <c r="N4" s="43"/>
      <c r="O4" s="43"/>
      <c r="P4" s="43"/>
      <c r="Q4" s="43"/>
      <c r="R4" s="43"/>
      <c r="S4" s="44"/>
      <c r="T4" s="50" t="s">
        <v>20</v>
      </c>
      <c r="U4" s="43"/>
      <c r="V4" s="44"/>
      <c r="W4" s="39"/>
    </row>
    <row r="5" ht="6.0" customHeight="1">
      <c r="A5" s="35"/>
      <c r="B5" s="51"/>
      <c r="W5" s="39"/>
    </row>
    <row r="6" ht="27.0" customHeight="1">
      <c r="A6" s="35"/>
      <c r="B6" s="52" t="s">
        <v>21</v>
      </c>
      <c r="C6" s="53" t="s">
        <v>22</v>
      </c>
      <c r="D6" s="43"/>
      <c r="E6" s="43"/>
      <c r="F6" s="43"/>
      <c r="G6" s="43"/>
      <c r="H6" s="43"/>
      <c r="I6" s="43"/>
      <c r="J6" s="43"/>
      <c r="K6" s="43"/>
      <c r="L6" s="43"/>
      <c r="M6" s="43"/>
      <c r="N6" s="43"/>
      <c r="O6" s="43"/>
      <c r="P6" s="43"/>
      <c r="Q6" s="43"/>
      <c r="R6" s="43"/>
      <c r="S6" s="43"/>
      <c r="T6" s="43"/>
      <c r="U6" s="43"/>
      <c r="V6" s="44"/>
      <c r="W6" s="39"/>
    </row>
    <row r="7" ht="21.0" customHeight="1">
      <c r="A7" s="35"/>
      <c r="B7" s="52" t="s">
        <v>23</v>
      </c>
      <c r="C7" s="53" t="s">
        <v>24</v>
      </c>
      <c r="D7" s="43"/>
      <c r="E7" s="43"/>
      <c r="F7" s="43"/>
      <c r="G7" s="43"/>
      <c r="H7" s="43"/>
      <c r="I7" s="43"/>
      <c r="J7" s="43"/>
      <c r="K7" s="43"/>
      <c r="L7" s="43"/>
      <c r="M7" s="43"/>
      <c r="N7" s="43"/>
      <c r="O7" s="43"/>
      <c r="P7" s="43"/>
      <c r="Q7" s="43"/>
      <c r="R7" s="43"/>
      <c r="S7" s="43"/>
      <c r="T7" s="43"/>
      <c r="U7" s="43"/>
      <c r="V7" s="44"/>
      <c r="W7" s="39"/>
    </row>
    <row r="8" ht="39.0" customHeight="1">
      <c r="A8" s="35"/>
      <c r="B8" s="52" t="s">
        <v>25</v>
      </c>
      <c r="C8" s="54" t="s">
        <v>26</v>
      </c>
      <c r="D8" s="43"/>
      <c r="E8" s="43"/>
      <c r="F8" s="43"/>
      <c r="G8" s="43"/>
      <c r="H8" s="43"/>
      <c r="I8" s="43"/>
      <c r="J8" s="43"/>
      <c r="K8" s="43"/>
      <c r="L8" s="43"/>
      <c r="M8" s="43"/>
      <c r="N8" s="43"/>
      <c r="O8" s="43"/>
      <c r="P8" s="43"/>
      <c r="Q8" s="43"/>
      <c r="R8" s="43"/>
      <c r="S8" s="43"/>
      <c r="T8" s="43"/>
      <c r="U8" s="43"/>
      <c r="V8" s="44"/>
      <c r="W8" s="39"/>
    </row>
    <row r="9" ht="18.0" customHeight="1">
      <c r="A9" s="35"/>
      <c r="B9" s="52" t="s">
        <v>27</v>
      </c>
      <c r="C9" s="53" t="s">
        <v>28</v>
      </c>
      <c r="D9" s="43"/>
      <c r="E9" s="43"/>
      <c r="F9" s="43"/>
      <c r="G9" s="43"/>
      <c r="H9" s="43"/>
      <c r="I9" s="43"/>
      <c r="J9" s="43"/>
      <c r="K9" s="43"/>
      <c r="L9" s="43"/>
      <c r="M9" s="43"/>
      <c r="N9" s="43"/>
      <c r="O9" s="43"/>
      <c r="P9" s="43"/>
      <c r="Q9" s="43"/>
      <c r="R9" s="43"/>
      <c r="S9" s="43"/>
      <c r="T9" s="43"/>
      <c r="U9" s="43"/>
      <c r="V9" s="44"/>
      <c r="W9" s="39"/>
    </row>
    <row r="10">
      <c r="A10" s="35"/>
      <c r="B10" s="52" t="s">
        <v>29</v>
      </c>
      <c r="C10" s="55" t="s">
        <v>30</v>
      </c>
      <c r="D10" s="56"/>
      <c r="E10" s="56"/>
      <c r="F10" s="56"/>
      <c r="G10" s="56"/>
      <c r="H10" s="56"/>
      <c r="I10" s="56"/>
      <c r="J10" s="56"/>
      <c r="K10" s="56"/>
      <c r="L10" s="56"/>
      <c r="M10" s="56"/>
      <c r="N10" s="56"/>
      <c r="O10" s="56"/>
      <c r="P10" s="56"/>
      <c r="Q10" s="56"/>
      <c r="R10" s="56"/>
      <c r="S10" s="56"/>
      <c r="T10" s="56"/>
      <c r="U10" s="56"/>
      <c r="V10" s="41"/>
      <c r="W10" s="39"/>
    </row>
    <row r="11" ht="30.0" customHeight="1">
      <c r="A11" s="35"/>
      <c r="B11" s="57" t="s">
        <v>31</v>
      </c>
      <c r="C11" s="58" t="s">
        <v>32</v>
      </c>
      <c r="D11" s="8"/>
      <c r="E11" s="9"/>
      <c r="F11" s="58" t="s">
        <v>33</v>
      </c>
      <c r="G11" s="8"/>
      <c r="H11" s="8"/>
      <c r="I11" s="8"/>
      <c r="J11" s="8"/>
      <c r="K11" s="8"/>
      <c r="L11" s="8"/>
      <c r="M11" s="8"/>
      <c r="N11" s="8"/>
      <c r="O11" s="8"/>
      <c r="P11" s="8"/>
      <c r="Q11" s="9"/>
      <c r="R11" s="58" t="s">
        <v>34</v>
      </c>
      <c r="S11" s="8"/>
      <c r="T11" s="8"/>
      <c r="U11" s="8"/>
      <c r="V11" s="9"/>
      <c r="W11" s="39"/>
    </row>
    <row r="12" ht="23.25" customHeight="1">
      <c r="A12" s="35"/>
      <c r="B12" s="52" t="s">
        <v>35</v>
      </c>
      <c r="C12" s="59" t="s">
        <v>36</v>
      </c>
      <c r="D12" s="60"/>
      <c r="E12" s="60"/>
      <c r="F12" s="60"/>
      <c r="G12" s="60"/>
      <c r="H12" s="60"/>
      <c r="I12" s="49"/>
      <c r="J12" s="61" t="s">
        <v>37</v>
      </c>
      <c r="K12" s="60"/>
      <c r="L12" s="60"/>
      <c r="M12" s="60"/>
      <c r="N12" s="60"/>
      <c r="O12" s="60"/>
      <c r="P12" s="60"/>
      <c r="Q12" s="60"/>
      <c r="R12" s="60"/>
      <c r="S12" s="60"/>
      <c r="T12" s="60"/>
      <c r="U12" s="60"/>
      <c r="V12" s="49"/>
      <c r="W12" s="39"/>
    </row>
    <row r="13" ht="6.0" customHeight="1">
      <c r="A13" s="35"/>
      <c r="B13" s="51"/>
      <c r="W13" s="39"/>
    </row>
    <row r="14" ht="13.5" customHeight="1">
      <c r="A14" s="51"/>
      <c r="B14" s="62" t="s">
        <v>10</v>
      </c>
      <c r="C14" s="63"/>
      <c r="D14" s="63"/>
      <c r="E14" s="63"/>
      <c r="F14" s="63"/>
      <c r="G14" s="63"/>
      <c r="H14" s="63"/>
      <c r="I14" s="63"/>
      <c r="J14" s="63"/>
      <c r="K14" s="63"/>
      <c r="L14" s="63"/>
      <c r="M14" s="63"/>
      <c r="N14" s="63"/>
      <c r="O14" s="63"/>
      <c r="P14" s="63"/>
      <c r="Q14" s="63"/>
      <c r="R14" s="63"/>
      <c r="S14" s="63"/>
      <c r="T14" s="63"/>
      <c r="U14" s="63"/>
      <c r="V14" s="64"/>
      <c r="W14" s="65"/>
    </row>
    <row r="15">
      <c r="A15" s="51"/>
      <c r="B15" s="66" t="s">
        <v>38</v>
      </c>
      <c r="C15" s="67"/>
      <c r="D15" s="68" t="s">
        <v>39</v>
      </c>
      <c r="E15" s="69" t="s">
        <v>40</v>
      </c>
      <c r="F15" s="69" t="s">
        <v>41</v>
      </c>
      <c r="G15" s="70" t="s">
        <v>42</v>
      </c>
      <c r="H15" s="70" t="s">
        <v>43</v>
      </c>
      <c r="I15" s="70" t="s">
        <v>44</v>
      </c>
      <c r="J15" s="70" t="s">
        <v>45</v>
      </c>
      <c r="K15" s="70" t="s">
        <v>46</v>
      </c>
      <c r="L15" s="70" t="s">
        <v>47</v>
      </c>
      <c r="M15" s="71" t="s">
        <v>48</v>
      </c>
      <c r="N15" s="72" t="s">
        <v>49</v>
      </c>
      <c r="O15" s="72" t="s">
        <v>50</v>
      </c>
      <c r="P15" s="72" t="s">
        <v>51</v>
      </c>
      <c r="Q15" s="72" t="s">
        <v>52</v>
      </c>
      <c r="R15" s="72" t="s">
        <v>53</v>
      </c>
      <c r="S15" s="72" t="s">
        <v>54</v>
      </c>
      <c r="T15" s="72" t="s">
        <v>55</v>
      </c>
      <c r="U15" s="72" t="s">
        <v>56</v>
      </c>
      <c r="V15" s="73" t="s">
        <v>57</v>
      </c>
      <c r="W15" s="65"/>
    </row>
    <row r="16">
      <c r="A16" s="51"/>
      <c r="B16" s="74" t="s">
        <v>58</v>
      </c>
      <c r="C16" s="67"/>
      <c r="D16" s="75" t="s">
        <v>59</v>
      </c>
      <c r="E16" s="76" t="s">
        <v>60</v>
      </c>
      <c r="F16" s="77" t="s">
        <v>61</v>
      </c>
      <c r="G16" s="78"/>
      <c r="H16" s="79" t="s">
        <v>62</v>
      </c>
      <c r="I16" s="78"/>
      <c r="J16" s="79"/>
      <c r="K16" s="78"/>
      <c r="L16" s="78"/>
      <c r="M16" s="80"/>
      <c r="N16" s="81"/>
      <c r="O16" s="78"/>
      <c r="P16" s="78"/>
      <c r="Q16" s="78"/>
      <c r="R16" s="80"/>
      <c r="S16" s="82">
        <v>1.0</v>
      </c>
      <c r="T16" s="83">
        <f t="shared" ref="T16:T24" si="1">IF(S16&gt;COUNTIF(G16:R16,"X"),100%,IFERROR(S16/(COUNTIF(G16:R16,"X")),""))</f>
        <v>1</v>
      </c>
      <c r="U16" s="84" t="s">
        <v>63</v>
      </c>
      <c r="V16" s="85" t="s">
        <v>64</v>
      </c>
      <c r="W16" s="65"/>
      <c r="X16" s="86"/>
      <c r="Y16" s="87"/>
      <c r="Z16" s="87"/>
    </row>
    <row r="17">
      <c r="A17" s="51"/>
      <c r="B17" s="88" t="s">
        <v>65</v>
      </c>
      <c r="C17" s="67"/>
      <c r="D17" s="75" t="s">
        <v>66</v>
      </c>
      <c r="E17" s="76" t="s">
        <v>60</v>
      </c>
      <c r="F17" s="77" t="s">
        <v>61</v>
      </c>
      <c r="G17" s="78"/>
      <c r="H17" s="79"/>
      <c r="I17" s="79" t="s">
        <v>62</v>
      </c>
      <c r="J17" s="78"/>
      <c r="K17" s="78"/>
      <c r="L17" s="78"/>
      <c r="M17" s="80"/>
      <c r="N17" s="89"/>
      <c r="O17" s="89"/>
      <c r="P17" s="89"/>
      <c r="Q17" s="89"/>
      <c r="R17" s="89"/>
      <c r="S17" s="89"/>
      <c r="T17" s="83">
        <f t="shared" si="1"/>
        <v>0</v>
      </c>
      <c r="U17" s="90" t="s">
        <v>63</v>
      </c>
      <c r="V17" s="91"/>
      <c r="W17" s="65"/>
      <c r="X17" s="86" t="s">
        <v>67</v>
      </c>
      <c r="Y17" s="87"/>
      <c r="Z17" s="87"/>
    </row>
    <row r="18">
      <c r="A18" s="51"/>
      <c r="B18" s="88" t="s">
        <v>68</v>
      </c>
      <c r="C18" s="67"/>
      <c r="D18" s="75" t="s">
        <v>66</v>
      </c>
      <c r="E18" s="76" t="s">
        <v>60</v>
      </c>
      <c r="F18" s="77" t="s">
        <v>61</v>
      </c>
      <c r="G18" s="78"/>
      <c r="H18" s="78"/>
      <c r="I18" s="79"/>
      <c r="J18" s="79" t="s">
        <v>62</v>
      </c>
      <c r="K18" s="78"/>
      <c r="L18" s="78"/>
      <c r="M18" s="80"/>
      <c r="N18" s="89"/>
      <c r="O18" s="92"/>
      <c r="P18" s="92"/>
      <c r="Q18" s="92"/>
      <c r="R18" s="89"/>
      <c r="S18" s="89"/>
      <c r="T18" s="83">
        <f t="shared" si="1"/>
        <v>0</v>
      </c>
      <c r="U18" s="84" t="s">
        <v>63</v>
      </c>
      <c r="V18" s="93"/>
      <c r="W18" s="65"/>
      <c r="X18" s="94" t="s">
        <v>69</v>
      </c>
      <c r="Y18" s="87"/>
      <c r="Z18" s="87"/>
    </row>
    <row r="19">
      <c r="A19" s="51"/>
      <c r="B19" s="74" t="s">
        <v>70</v>
      </c>
      <c r="C19" s="67"/>
      <c r="D19" s="75" t="s">
        <v>71</v>
      </c>
      <c r="E19" s="76" t="s">
        <v>60</v>
      </c>
      <c r="F19" s="77" t="s">
        <v>61</v>
      </c>
      <c r="G19" s="95"/>
      <c r="H19" s="95"/>
      <c r="I19" s="95"/>
      <c r="J19" s="95"/>
      <c r="K19" s="96" t="s">
        <v>62</v>
      </c>
      <c r="L19" s="95"/>
      <c r="M19" s="97"/>
      <c r="N19" s="98"/>
      <c r="O19" s="95"/>
      <c r="P19" s="95"/>
      <c r="Q19" s="95"/>
      <c r="R19" s="80"/>
      <c r="S19" s="89"/>
      <c r="T19" s="83">
        <f t="shared" si="1"/>
        <v>0</v>
      </c>
      <c r="U19" s="84" t="s">
        <v>63</v>
      </c>
      <c r="V19" s="99"/>
      <c r="W19" s="100"/>
      <c r="X19" s="86" t="s">
        <v>72</v>
      </c>
      <c r="Y19" s="87"/>
      <c r="Z19" s="87"/>
    </row>
    <row r="20" ht="15.75" customHeight="1">
      <c r="A20" s="51"/>
      <c r="B20" s="88" t="s">
        <v>73</v>
      </c>
      <c r="C20" s="67"/>
      <c r="D20" s="75" t="s">
        <v>71</v>
      </c>
      <c r="E20" s="76" t="s">
        <v>60</v>
      </c>
      <c r="F20" s="101" t="s">
        <v>61</v>
      </c>
      <c r="G20" s="102"/>
      <c r="H20" s="102"/>
      <c r="I20" s="102"/>
      <c r="J20" s="102"/>
      <c r="K20" s="102"/>
      <c r="L20" s="103" t="s">
        <v>62</v>
      </c>
      <c r="M20" s="102"/>
      <c r="N20" s="102"/>
      <c r="O20" s="102"/>
      <c r="P20" s="102"/>
      <c r="Q20" s="102"/>
      <c r="R20" s="80"/>
      <c r="S20" s="89"/>
      <c r="T20" s="83">
        <f t="shared" si="1"/>
        <v>0</v>
      </c>
      <c r="U20" s="84" t="s">
        <v>63</v>
      </c>
      <c r="V20" s="99"/>
      <c r="W20" s="100"/>
      <c r="X20" s="86" t="s">
        <v>74</v>
      </c>
      <c r="Y20" s="87"/>
      <c r="Z20" s="87"/>
    </row>
    <row r="21" ht="15.75" customHeight="1">
      <c r="A21" s="51"/>
      <c r="B21" s="88" t="s">
        <v>75</v>
      </c>
      <c r="C21" s="67"/>
      <c r="D21" s="75" t="s">
        <v>71</v>
      </c>
      <c r="E21" s="76" t="s">
        <v>60</v>
      </c>
      <c r="F21" s="101" t="s">
        <v>61</v>
      </c>
      <c r="G21" s="102"/>
      <c r="H21" s="102"/>
      <c r="I21" s="102"/>
      <c r="J21" s="102"/>
      <c r="K21" s="102"/>
      <c r="L21" s="102"/>
      <c r="M21" s="103" t="s">
        <v>62</v>
      </c>
      <c r="N21" s="102"/>
      <c r="O21" s="102"/>
      <c r="P21" s="102"/>
      <c r="Q21" s="102"/>
      <c r="R21" s="80"/>
      <c r="S21" s="89"/>
      <c r="T21" s="83">
        <f t="shared" si="1"/>
        <v>0</v>
      </c>
      <c r="U21" s="84" t="s">
        <v>63</v>
      </c>
      <c r="V21" s="99"/>
      <c r="W21" s="100"/>
      <c r="X21" s="86" t="s">
        <v>67</v>
      </c>
      <c r="Y21" s="87"/>
      <c r="Z21" s="87"/>
    </row>
    <row r="22" ht="15.75" customHeight="1">
      <c r="A22" s="51"/>
      <c r="B22" s="88" t="s">
        <v>76</v>
      </c>
      <c r="C22" s="67"/>
      <c r="D22" s="75" t="s">
        <v>59</v>
      </c>
      <c r="E22" s="76" t="s">
        <v>60</v>
      </c>
      <c r="F22" s="101" t="s">
        <v>61</v>
      </c>
      <c r="G22" s="102"/>
      <c r="H22" s="102"/>
      <c r="I22" s="102"/>
      <c r="J22" s="102"/>
      <c r="K22" s="102"/>
      <c r="L22" s="102"/>
      <c r="M22" s="102"/>
      <c r="N22" s="104" t="s">
        <v>62</v>
      </c>
      <c r="O22" s="9"/>
      <c r="P22" s="102"/>
      <c r="Q22" s="102"/>
      <c r="R22" s="97"/>
      <c r="S22" s="92"/>
      <c r="T22" s="105">
        <f t="shared" si="1"/>
        <v>0</v>
      </c>
      <c r="U22" s="106" t="s">
        <v>63</v>
      </c>
      <c r="V22" s="107"/>
      <c r="W22" s="51"/>
      <c r="X22" s="94" t="s">
        <v>77</v>
      </c>
      <c r="Y22" s="87"/>
      <c r="Z22" s="87"/>
    </row>
    <row r="23">
      <c r="A23" s="51"/>
      <c r="B23" s="74" t="s">
        <v>78</v>
      </c>
      <c r="C23" s="67"/>
      <c r="D23" s="108" t="s">
        <v>71</v>
      </c>
      <c r="E23" s="109" t="s">
        <v>60</v>
      </c>
      <c r="F23" s="101" t="s">
        <v>61</v>
      </c>
      <c r="G23" s="102"/>
      <c r="H23" s="102"/>
      <c r="I23" s="102"/>
      <c r="J23" s="102"/>
      <c r="K23" s="102"/>
      <c r="L23" s="102"/>
      <c r="M23" s="102"/>
      <c r="N23" s="102"/>
      <c r="O23" s="102"/>
      <c r="P23" s="103" t="s">
        <v>62</v>
      </c>
      <c r="Q23" s="103"/>
      <c r="R23" s="97"/>
      <c r="S23" s="92"/>
      <c r="T23" s="105">
        <f t="shared" si="1"/>
        <v>0</v>
      </c>
      <c r="U23" s="106" t="s">
        <v>63</v>
      </c>
      <c r="V23" s="107"/>
      <c r="W23" s="51"/>
      <c r="X23" s="86" t="s">
        <v>79</v>
      </c>
      <c r="Y23" s="110"/>
      <c r="Z23" s="110"/>
    </row>
    <row r="24">
      <c r="A24" s="51"/>
      <c r="B24" s="88" t="s">
        <v>80</v>
      </c>
      <c r="C24" s="67"/>
      <c r="D24" s="75" t="s">
        <v>66</v>
      </c>
      <c r="E24" s="76" t="s">
        <v>60</v>
      </c>
      <c r="F24" s="101" t="s">
        <v>61</v>
      </c>
      <c r="G24" s="102"/>
      <c r="H24" s="102"/>
      <c r="I24" s="102"/>
      <c r="J24" s="102"/>
      <c r="K24" s="102"/>
      <c r="L24" s="102"/>
      <c r="M24" s="102"/>
      <c r="N24" s="102"/>
      <c r="O24" s="102"/>
      <c r="P24" s="103"/>
      <c r="Q24" s="103" t="s">
        <v>62</v>
      </c>
      <c r="R24" s="80"/>
      <c r="S24" s="89"/>
      <c r="T24" s="105">
        <f t="shared" si="1"/>
        <v>0</v>
      </c>
      <c r="U24" s="84" t="s">
        <v>63</v>
      </c>
      <c r="V24" s="107"/>
      <c r="W24" s="51"/>
      <c r="X24" s="86" t="s">
        <v>72</v>
      </c>
      <c r="Y24" s="110"/>
      <c r="Z24" s="110"/>
    </row>
    <row r="25">
      <c r="A25" s="51"/>
      <c r="B25" s="66" t="s">
        <v>81</v>
      </c>
      <c r="C25" s="67"/>
      <c r="D25" s="69" t="s">
        <v>39</v>
      </c>
      <c r="E25" s="69" t="s">
        <v>40</v>
      </c>
      <c r="F25" s="69" t="s">
        <v>41</v>
      </c>
      <c r="G25" s="111" t="s">
        <v>42</v>
      </c>
      <c r="H25" s="111" t="s">
        <v>43</v>
      </c>
      <c r="I25" s="111" t="s">
        <v>44</v>
      </c>
      <c r="J25" s="111" t="s">
        <v>45</v>
      </c>
      <c r="K25" s="111" t="s">
        <v>46</v>
      </c>
      <c r="L25" s="111" t="s">
        <v>47</v>
      </c>
      <c r="M25" s="111" t="s">
        <v>48</v>
      </c>
      <c r="N25" s="111" t="s">
        <v>49</v>
      </c>
      <c r="O25" s="111" t="s">
        <v>50</v>
      </c>
      <c r="P25" s="111" t="s">
        <v>51</v>
      </c>
      <c r="Q25" s="111" t="s">
        <v>52</v>
      </c>
      <c r="R25" s="70" t="s">
        <v>53</v>
      </c>
      <c r="S25" s="70" t="s">
        <v>54</v>
      </c>
      <c r="T25" s="70" t="s">
        <v>55</v>
      </c>
      <c r="U25" s="70" t="s">
        <v>56</v>
      </c>
      <c r="V25" s="112" t="s">
        <v>57</v>
      </c>
      <c r="W25" s="51"/>
      <c r="X25" s="110"/>
      <c r="Y25" s="110"/>
      <c r="Z25" s="110"/>
    </row>
    <row r="26">
      <c r="A26" s="51"/>
      <c r="B26" s="113" t="s">
        <v>82</v>
      </c>
      <c r="C26" s="67"/>
      <c r="D26" s="114" t="s">
        <v>66</v>
      </c>
      <c r="E26" s="109" t="s">
        <v>83</v>
      </c>
      <c r="F26" s="115" t="s">
        <v>84</v>
      </c>
      <c r="G26" s="78"/>
      <c r="H26" s="116" t="s">
        <v>62</v>
      </c>
      <c r="I26" s="67"/>
      <c r="J26" s="78"/>
      <c r="K26" s="78"/>
      <c r="L26" s="78"/>
      <c r="M26" s="78"/>
      <c r="N26" s="78"/>
      <c r="O26" s="78"/>
      <c r="P26" s="78"/>
      <c r="Q26" s="78"/>
      <c r="R26" s="78"/>
      <c r="S26" s="78"/>
      <c r="T26" s="117">
        <f t="shared" ref="T26:T33" si="2">IF(S26&gt;COUNTIF(G26:R26,"X"),100%,IFERROR(S26/(COUNTIF(G26:R26,"X")),""))</f>
        <v>0</v>
      </c>
      <c r="U26" s="79" t="s">
        <v>63</v>
      </c>
      <c r="V26" s="112"/>
      <c r="W26" s="51"/>
      <c r="X26" s="118"/>
      <c r="Y26" s="118"/>
      <c r="Z26" s="118"/>
    </row>
    <row r="27">
      <c r="A27" s="51"/>
      <c r="B27" s="113" t="s">
        <v>85</v>
      </c>
      <c r="C27" s="67"/>
      <c r="D27" s="114" t="s">
        <v>59</v>
      </c>
      <c r="E27" s="109" t="s">
        <v>83</v>
      </c>
      <c r="F27" s="119" t="s">
        <v>86</v>
      </c>
      <c r="G27" s="78"/>
      <c r="H27" s="78"/>
      <c r="I27" s="78"/>
      <c r="J27" s="78"/>
      <c r="K27" s="79" t="s">
        <v>62</v>
      </c>
      <c r="L27" s="78"/>
      <c r="M27" s="78"/>
      <c r="N27" s="78"/>
      <c r="O27" s="78"/>
      <c r="P27" s="78"/>
      <c r="Q27" s="78"/>
      <c r="R27" s="78"/>
      <c r="S27" s="78"/>
      <c r="T27" s="117">
        <f t="shared" si="2"/>
        <v>0</v>
      </c>
      <c r="U27" s="79" t="s">
        <v>63</v>
      </c>
      <c r="V27" s="112"/>
      <c r="W27" s="51"/>
      <c r="X27" s="118"/>
      <c r="Y27" s="118"/>
      <c r="Z27" s="118"/>
    </row>
    <row r="28">
      <c r="A28" s="51"/>
      <c r="B28" s="113" t="s">
        <v>87</v>
      </c>
      <c r="C28" s="67"/>
      <c r="D28" s="114" t="s">
        <v>59</v>
      </c>
      <c r="E28" s="109" t="s">
        <v>83</v>
      </c>
      <c r="F28" s="119" t="s">
        <v>86</v>
      </c>
      <c r="G28" s="78"/>
      <c r="H28" s="78"/>
      <c r="I28" s="78"/>
      <c r="J28" s="78"/>
      <c r="K28" s="78"/>
      <c r="L28" s="79" t="s">
        <v>62</v>
      </c>
      <c r="M28" s="78"/>
      <c r="N28" s="78"/>
      <c r="O28" s="78"/>
      <c r="P28" s="78"/>
      <c r="Q28" s="78"/>
      <c r="R28" s="78"/>
      <c r="S28" s="78"/>
      <c r="T28" s="117">
        <f t="shared" si="2"/>
        <v>0</v>
      </c>
      <c r="U28" s="79" t="s">
        <v>63</v>
      </c>
      <c r="V28" s="112"/>
      <c r="W28" s="51"/>
      <c r="X28" s="118"/>
      <c r="Y28" s="118"/>
      <c r="Z28" s="118"/>
    </row>
    <row r="29">
      <c r="A29" s="51"/>
      <c r="B29" s="113" t="s">
        <v>88</v>
      </c>
      <c r="C29" s="67"/>
      <c r="D29" s="114" t="s">
        <v>59</v>
      </c>
      <c r="E29" s="109" t="s">
        <v>83</v>
      </c>
      <c r="F29" s="119" t="s">
        <v>89</v>
      </c>
      <c r="G29" s="78"/>
      <c r="H29" s="78"/>
      <c r="I29" s="78"/>
      <c r="J29" s="78"/>
      <c r="K29" s="78"/>
      <c r="L29" s="78"/>
      <c r="M29" s="116" t="s">
        <v>62</v>
      </c>
      <c r="N29" s="67"/>
      <c r="O29" s="78"/>
      <c r="P29" s="78"/>
      <c r="Q29" s="78"/>
      <c r="R29" s="78"/>
      <c r="S29" s="78"/>
      <c r="T29" s="117">
        <f t="shared" si="2"/>
        <v>0</v>
      </c>
      <c r="U29" s="79" t="s">
        <v>63</v>
      </c>
      <c r="V29" s="120"/>
      <c r="W29" s="51"/>
      <c r="X29" s="118"/>
      <c r="Y29" s="118"/>
      <c r="Z29" s="118"/>
    </row>
    <row r="30">
      <c r="A30" s="51"/>
      <c r="B30" s="113" t="s">
        <v>90</v>
      </c>
      <c r="C30" s="67"/>
      <c r="D30" s="114" t="s">
        <v>91</v>
      </c>
      <c r="E30" s="109" t="s">
        <v>83</v>
      </c>
      <c r="F30" s="119" t="s">
        <v>86</v>
      </c>
      <c r="G30" s="78"/>
      <c r="H30" s="78"/>
      <c r="I30" s="78"/>
      <c r="J30" s="78"/>
      <c r="K30" s="78"/>
      <c r="L30" s="78"/>
      <c r="M30" s="79" t="s">
        <v>62</v>
      </c>
      <c r="N30" s="78"/>
      <c r="O30" s="78"/>
      <c r="P30" s="78"/>
      <c r="Q30" s="78"/>
      <c r="R30" s="78"/>
      <c r="S30" s="78"/>
      <c r="T30" s="117">
        <f t="shared" si="2"/>
        <v>0</v>
      </c>
      <c r="U30" s="79" t="s">
        <v>63</v>
      </c>
      <c r="V30" s="120"/>
      <c r="W30" s="51"/>
      <c r="X30" s="118"/>
      <c r="Y30" s="118"/>
      <c r="Z30" s="118"/>
    </row>
    <row r="31">
      <c r="A31" s="51"/>
      <c r="B31" s="113" t="s">
        <v>65</v>
      </c>
      <c r="C31" s="67"/>
      <c r="D31" s="114" t="s">
        <v>71</v>
      </c>
      <c r="E31" s="109" t="s">
        <v>83</v>
      </c>
      <c r="F31" s="119" t="s">
        <v>86</v>
      </c>
      <c r="G31" s="78"/>
      <c r="H31" s="78"/>
      <c r="I31" s="78"/>
      <c r="J31" s="78"/>
      <c r="K31" s="78"/>
      <c r="L31" s="78"/>
      <c r="M31" s="79" t="s">
        <v>62</v>
      </c>
      <c r="N31" s="78"/>
      <c r="O31" s="78"/>
      <c r="P31" s="78"/>
      <c r="Q31" s="78"/>
      <c r="R31" s="78"/>
      <c r="S31" s="78"/>
      <c r="T31" s="117">
        <f t="shared" si="2"/>
        <v>0</v>
      </c>
      <c r="U31" s="79" t="s">
        <v>63</v>
      </c>
      <c r="V31" s="120"/>
      <c r="W31" s="51"/>
      <c r="X31" s="118"/>
      <c r="Y31" s="118"/>
      <c r="Z31" s="118"/>
    </row>
    <row r="32">
      <c r="A32" s="51"/>
      <c r="B32" s="113" t="s">
        <v>75</v>
      </c>
      <c r="C32" s="67"/>
      <c r="D32" s="114" t="s">
        <v>71</v>
      </c>
      <c r="E32" s="109" t="s">
        <v>83</v>
      </c>
      <c r="F32" s="119" t="s">
        <v>86</v>
      </c>
      <c r="G32" s="78"/>
      <c r="H32" s="78"/>
      <c r="I32" s="78"/>
      <c r="J32" s="78"/>
      <c r="K32" s="78"/>
      <c r="L32" s="78"/>
      <c r="M32" s="79" t="s">
        <v>62</v>
      </c>
      <c r="N32" s="78"/>
      <c r="O32" s="78"/>
      <c r="P32" s="78"/>
      <c r="Q32" s="78"/>
      <c r="R32" s="78"/>
      <c r="S32" s="78"/>
      <c r="T32" s="117">
        <f t="shared" si="2"/>
        <v>0</v>
      </c>
      <c r="U32" s="79" t="s">
        <v>63</v>
      </c>
      <c r="V32" s="120"/>
      <c r="W32" s="51"/>
      <c r="X32" s="118"/>
      <c r="Y32" s="118"/>
      <c r="Z32" s="118"/>
    </row>
    <row r="33">
      <c r="A33" s="51"/>
      <c r="B33" s="113" t="s">
        <v>92</v>
      </c>
      <c r="C33" s="67"/>
      <c r="D33" s="114" t="s">
        <v>71</v>
      </c>
      <c r="E33" s="109" t="s">
        <v>83</v>
      </c>
      <c r="F33" s="119" t="s">
        <v>86</v>
      </c>
      <c r="G33" s="78"/>
      <c r="H33" s="78"/>
      <c r="I33" s="78"/>
      <c r="J33" s="78"/>
      <c r="K33" s="78"/>
      <c r="L33" s="78"/>
      <c r="M33" s="78"/>
      <c r="N33" s="78"/>
      <c r="O33" s="79" t="s">
        <v>62</v>
      </c>
      <c r="P33" s="78"/>
      <c r="Q33" s="78"/>
      <c r="R33" s="78"/>
      <c r="S33" s="78"/>
      <c r="T33" s="117">
        <f t="shared" si="2"/>
        <v>0</v>
      </c>
      <c r="U33" s="79" t="s">
        <v>63</v>
      </c>
      <c r="V33" s="120"/>
      <c r="W33" s="51"/>
      <c r="X33" s="118"/>
      <c r="Y33" s="118"/>
      <c r="Z33" s="118"/>
    </row>
    <row r="34">
      <c r="A34" s="51"/>
      <c r="B34" s="113" t="s">
        <v>93</v>
      </c>
      <c r="C34" s="67"/>
      <c r="D34" s="114" t="s">
        <v>71</v>
      </c>
      <c r="E34" s="109" t="s">
        <v>83</v>
      </c>
      <c r="F34" s="119" t="s">
        <v>89</v>
      </c>
      <c r="G34" s="78"/>
      <c r="H34" s="78"/>
      <c r="I34" s="78"/>
      <c r="J34" s="78"/>
      <c r="K34" s="78"/>
      <c r="L34" s="78"/>
      <c r="M34" s="78"/>
      <c r="N34" s="78"/>
      <c r="O34" s="116" t="s">
        <v>62</v>
      </c>
      <c r="P34" s="67"/>
      <c r="Q34" s="79"/>
      <c r="R34" s="78"/>
      <c r="S34" s="78"/>
      <c r="T34" s="117"/>
      <c r="U34" s="79" t="s">
        <v>63</v>
      </c>
      <c r="V34" s="120"/>
      <c r="W34" s="51"/>
      <c r="X34" s="118"/>
      <c r="Y34" s="118"/>
      <c r="Z34" s="118"/>
    </row>
    <row r="35">
      <c r="A35" s="51"/>
      <c r="B35" s="113" t="s">
        <v>94</v>
      </c>
      <c r="C35" s="67"/>
      <c r="D35" s="114" t="s">
        <v>71</v>
      </c>
      <c r="E35" s="109" t="s">
        <v>83</v>
      </c>
      <c r="F35" s="119" t="s">
        <v>86</v>
      </c>
      <c r="G35" s="78"/>
      <c r="H35" s="78"/>
      <c r="I35" s="78"/>
      <c r="J35" s="78"/>
      <c r="K35" s="78"/>
      <c r="L35" s="78"/>
      <c r="M35" s="78"/>
      <c r="N35" s="78"/>
      <c r="O35" s="78"/>
      <c r="P35" s="116" t="s">
        <v>62</v>
      </c>
      <c r="Q35" s="67"/>
      <c r="R35" s="78"/>
      <c r="S35" s="78"/>
      <c r="T35" s="117">
        <f>IF(S35&gt;COUNTIF(G35:R35,"X"),100%,IFERROR(S35/(COUNTIF(G35:R35,"X")),""))</f>
        <v>0</v>
      </c>
      <c r="U35" s="79" t="s">
        <v>63</v>
      </c>
      <c r="V35" s="120"/>
      <c r="W35" s="51"/>
      <c r="X35" s="118"/>
      <c r="Y35" s="118"/>
      <c r="Z35" s="118"/>
    </row>
    <row r="36">
      <c r="A36" s="51"/>
      <c r="B36" s="121" t="s">
        <v>95</v>
      </c>
      <c r="C36" s="67"/>
      <c r="D36" s="69" t="s">
        <v>39</v>
      </c>
      <c r="E36" s="69" t="s">
        <v>40</v>
      </c>
      <c r="F36" s="69" t="s">
        <v>41</v>
      </c>
      <c r="G36" s="111" t="s">
        <v>42</v>
      </c>
      <c r="H36" s="111" t="s">
        <v>43</v>
      </c>
      <c r="I36" s="111" t="s">
        <v>44</v>
      </c>
      <c r="J36" s="111" t="s">
        <v>45</v>
      </c>
      <c r="K36" s="111" t="s">
        <v>46</v>
      </c>
      <c r="L36" s="111" t="s">
        <v>47</v>
      </c>
      <c r="M36" s="111" t="s">
        <v>48</v>
      </c>
      <c r="N36" s="111" t="s">
        <v>49</v>
      </c>
      <c r="O36" s="111" t="s">
        <v>50</v>
      </c>
      <c r="P36" s="111" t="s">
        <v>51</v>
      </c>
      <c r="Q36" s="111" t="s">
        <v>52</v>
      </c>
      <c r="R36" s="70" t="s">
        <v>53</v>
      </c>
      <c r="S36" s="70" t="s">
        <v>54</v>
      </c>
      <c r="T36" s="70" t="s">
        <v>55</v>
      </c>
      <c r="U36" s="70" t="s">
        <v>56</v>
      </c>
      <c r="V36" s="112" t="s">
        <v>57</v>
      </c>
      <c r="W36" s="51"/>
      <c r="X36" s="110"/>
      <c r="Y36" s="110"/>
      <c r="Z36" s="110"/>
    </row>
    <row r="37">
      <c r="A37" s="51"/>
      <c r="B37" s="113" t="s">
        <v>96</v>
      </c>
      <c r="C37" s="67"/>
      <c r="D37" s="114" t="s">
        <v>97</v>
      </c>
      <c r="E37" s="109" t="s">
        <v>83</v>
      </c>
      <c r="F37" s="115" t="s">
        <v>98</v>
      </c>
      <c r="G37" s="122"/>
      <c r="H37" s="123"/>
      <c r="I37" s="124" t="s">
        <v>62</v>
      </c>
      <c r="J37" s="125"/>
      <c r="K37" s="122"/>
      <c r="L37" s="122"/>
      <c r="M37" s="122"/>
      <c r="N37" s="122"/>
      <c r="O37" s="122"/>
      <c r="P37" s="122"/>
      <c r="Q37" s="122"/>
      <c r="R37" s="78"/>
      <c r="S37" s="78"/>
      <c r="T37" s="117">
        <f t="shared" ref="T37:T41" si="3">IF(S37&gt;COUNTIF(G37:R37,"X"),100%,IFERROR(S37/(COUNTIF(G37:R37,"X")),""))</f>
        <v>0</v>
      </c>
      <c r="U37" s="79" t="s">
        <v>99</v>
      </c>
      <c r="V37" s="112"/>
      <c r="W37" s="51"/>
      <c r="X37" s="118"/>
      <c r="Y37" s="118"/>
      <c r="Z37" s="118"/>
    </row>
    <row r="38">
      <c r="A38" s="51"/>
      <c r="B38" s="113" t="s">
        <v>100</v>
      </c>
      <c r="C38" s="67"/>
      <c r="D38" s="114" t="s">
        <v>71</v>
      </c>
      <c r="E38" s="109" t="s">
        <v>83</v>
      </c>
      <c r="F38" s="115" t="s">
        <v>89</v>
      </c>
      <c r="G38" s="78"/>
      <c r="H38" s="116"/>
      <c r="I38" s="67"/>
      <c r="J38" s="78"/>
      <c r="K38" s="78"/>
      <c r="L38" s="78"/>
      <c r="M38" s="78"/>
      <c r="N38" s="78"/>
      <c r="O38" s="116" t="s">
        <v>62</v>
      </c>
      <c r="P38" s="67"/>
      <c r="Q38" s="78"/>
      <c r="R38" s="78"/>
      <c r="S38" s="78"/>
      <c r="T38" s="117">
        <f t="shared" si="3"/>
        <v>0</v>
      </c>
      <c r="U38" s="79" t="s">
        <v>99</v>
      </c>
      <c r="V38" s="112"/>
      <c r="W38" s="51"/>
      <c r="X38" s="118"/>
      <c r="Y38" s="118"/>
      <c r="Z38" s="118"/>
    </row>
    <row r="39">
      <c r="A39" s="51"/>
      <c r="B39" s="113" t="s">
        <v>101</v>
      </c>
      <c r="C39" s="67"/>
      <c r="D39" s="114" t="s">
        <v>102</v>
      </c>
      <c r="E39" s="109" t="s">
        <v>60</v>
      </c>
      <c r="F39" s="115" t="s">
        <v>103</v>
      </c>
      <c r="G39" s="122"/>
      <c r="H39" s="123"/>
      <c r="I39" s="123"/>
      <c r="J39" s="122"/>
      <c r="K39" s="122"/>
      <c r="L39" s="122"/>
      <c r="M39" s="122"/>
      <c r="N39" s="122"/>
      <c r="O39" s="122"/>
      <c r="P39" s="122"/>
      <c r="Q39" s="123" t="s">
        <v>62</v>
      </c>
      <c r="R39" s="78"/>
      <c r="S39" s="78"/>
      <c r="T39" s="117">
        <f t="shared" si="3"/>
        <v>0</v>
      </c>
      <c r="U39" s="79" t="s">
        <v>99</v>
      </c>
      <c r="V39" s="112"/>
      <c r="W39" s="51"/>
      <c r="X39" s="118"/>
      <c r="Y39" s="118"/>
      <c r="Z39" s="118"/>
    </row>
    <row r="40" ht="24.75" customHeight="1">
      <c r="A40" s="51"/>
      <c r="B40" s="126" t="s">
        <v>104</v>
      </c>
      <c r="C40" s="67"/>
      <c r="D40" s="127" t="s">
        <v>105</v>
      </c>
      <c r="E40" s="109" t="s">
        <v>106</v>
      </c>
      <c r="F40" s="128" t="s">
        <v>97</v>
      </c>
      <c r="G40" s="122"/>
      <c r="H40" s="123"/>
      <c r="I40" s="123"/>
      <c r="J40" s="122"/>
      <c r="K40" s="122"/>
      <c r="L40" s="122"/>
      <c r="M40" s="123" t="s">
        <v>62</v>
      </c>
      <c r="N40" s="123" t="s">
        <v>62</v>
      </c>
      <c r="O40" s="123" t="s">
        <v>62</v>
      </c>
      <c r="P40" s="123" t="s">
        <v>62</v>
      </c>
      <c r="Q40" s="123" t="s">
        <v>62</v>
      </c>
      <c r="R40" s="79" t="s">
        <v>62</v>
      </c>
      <c r="S40" s="78"/>
      <c r="T40" s="117">
        <f t="shared" si="3"/>
        <v>0</v>
      </c>
      <c r="U40" s="79" t="s">
        <v>99</v>
      </c>
      <c r="V40" s="128" t="s">
        <v>107</v>
      </c>
      <c r="W40" s="129" t="s">
        <v>107</v>
      </c>
      <c r="X40" s="118"/>
    </row>
    <row r="41" ht="24.75" customHeight="1">
      <c r="A41" s="51"/>
      <c r="B41" s="126" t="s">
        <v>108</v>
      </c>
      <c r="C41" s="67"/>
      <c r="D41" s="127" t="s">
        <v>105</v>
      </c>
      <c r="E41" s="109" t="s">
        <v>106</v>
      </c>
      <c r="F41" s="128" t="s">
        <v>97</v>
      </c>
      <c r="G41" s="123" t="s">
        <v>62</v>
      </c>
      <c r="H41" s="123" t="s">
        <v>62</v>
      </c>
      <c r="I41" s="123" t="s">
        <v>62</v>
      </c>
      <c r="J41" s="123" t="s">
        <v>62</v>
      </c>
      <c r="K41" s="123" t="s">
        <v>62</v>
      </c>
      <c r="L41" s="123" t="s">
        <v>62</v>
      </c>
      <c r="M41" s="122"/>
      <c r="N41" s="122"/>
      <c r="O41" s="122"/>
      <c r="P41" s="122"/>
      <c r="Q41" s="123"/>
      <c r="R41" s="78"/>
      <c r="S41" s="78"/>
      <c r="T41" s="117">
        <f t="shared" si="3"/>
        <v>0</v>
      </c>
      <c r="U41" s="79" t="s">
        <v>99</v>
      </c>
      <c r="V41" s="128" t="s">
        <v>107</v>
      </c>
      <c r="W41" s="51"/>
      <c r="X41" s="118"/>
    </row>
    <row r="42" ht="37.5" customHeight="1">
      <c r="A42" s="51"/>
      <c r="B42" s="130" t="s">
        <v>109</v>
      </c>
      <c r="C42" s="131"/>
      <c r="D42" s="131"/>
      <c r="E42" s="131"/>
      <c r="F42" s="131"/>
      <c r="G42" s="131"/>
      <c r="H42" s="131"/>
      <c r="I42" s="131"/>
      <c r="J42" s="131"/>
      <c r="K42" s="131"/>
      <c r="L42" s="131"/>
      <c r="M42" s="131"/>
      <c r="N42" s="131"/>
      <c r="O42" s="131"/>
      <c r="P42" s="131"/>
      <c r="Q42" s="131"/>
      <c r="R42" s="131"/>
      <c r="S42" s="131"/>
      <c r="T42" s="131"/>
      <c r="U42" s="131"/>
      <c r="V42" s="67"/>
      <c r="W42" s="51"/>
    </row>
    <row r="43" ht="43.5" customHeight="1">
      <c r="A43" s="51"/>
      <c r="B43" s="132" t="s">
        <v>110</v>
      </c>
      <c r="C43" s="133"/>
      <c r="D43" s="134" t="s">
        <v>39</v>
      </c>
      <c r="E43" s="134" t="s">
        <v>40</v>
      </c>
      <c r="F43" s="134" t="s">
        <v>41</v>
      </c>
      <c r="G43" s="134" t="s">
        <v>42</v>
      </c>
      <c r="H43" s="134" t="s">
        <v>43</v>
      </c>
      <c r="I43" s="134" t="s">
        <v>44</v>
      </c>
      <c r="J43" s="134" t="s">
        <v>45</v>
      </c>
      <c r="K43" s="134" t="s">
        <v>46</v>
      </c>
      <c r="L43" s="134" t="s">
        <v>47</v>
      </c>
      <c r="M43" s="134" t="s">
        <v>48</v>
      </c>
      <c r="N43" s="134" t="s">
        <v>49</v>
      </c>
      <c r="O43" s="134" t="s">
        <v>50</v>
      </c>
      <c r="P43" s="134" t="s">
        <v>51</v>
      </c>
      <c r="Q43" s="134" t="s">
        <v>52</v>
      </c>
      <c r="R43" s="134" t="s">
        <v>53</v>
      </c>
      <c r="S43" s="134" t="s">
        <v>54</v>
      </c>
      <c r="T43" s="134" t="s">
        <v>55</v>
      </c>
      <c r="U43" s="134" t="s">
        <v>56</v>
      </c>
      <c r="V43" s="135" t="s">
        <v>111</v>
      </c>
      <c r="W43" s="65"/>
    </row>
    <row r="44" ht="43.5" customHeight="1">
      <c r="A44" s="136"/>
      <c r="B44" s="137" t="s">
        <v>112</v>
      </c>
      <c r="C44" s="138"/>
      <c r="D44" s="139" t="s">
        <v>113</v>
      </c>
      <c r="E44" s="140" t="s">
        <v>60</v>
      </c>
      <c r="F44" s="141" t="s">
        <v>61</v>
      </c>
      <c r="G44" s="141"/>
      <c r="H44" s="141" t="s">
        <v>62</v>
      </c>
      <c r="I44" s="141"/>
      <c r="J44" s="141"/>
      <c r="K44" s="141"/>
      <c r="L44" s="141"/>
      <c r="M44" s="141"/>
      <c r="N44" s="141"/>
      <c r="O44" s="141"/>
      <c r="P44" s="141"/>
      <c r="Q44" s="141"/>
      <c r="R44" s="141"/>
      <c r="S44" s="141"/>
      <c r="T44" s="142">
        <f t="shared" ref="T44:T47" si="4">IFERROR(S44/(COUNTIF(G44:R44,"X")),"")</f>
        <v>0</v>
      </c>
      <c r="U44" s="143" t="s">
        <v>114</v>
      </c>
      <c r="V44" s="144"/>
      <c r="W44" s="145" t="s">
        <v>115</v>
      </c>
      <c r="X44" s="146" t="s">
        <v>72</v>
      </c>
    </row>
    <row r="45" ht="43.5" customHeight="1">
      <c r="A45" s="136"/>
      <c r="B45" s="137" t="s">
        <v>116</v>
      </c>
      <c r="C45" s="138"/>
      <c r="D45" s="139" t="s">
        <v>117</v>
      </c>
      <c r="E45" s="140" t="s">
        <v>60</v>
      </c>
      <c r="F45" s="141" t="s">
        <v>118</v>
      </c>
      <c r="G45" s="141"/>
      <c r="H45" s="147"/>
      <c r="I45" s="148"/>
      <c r="J45" s="149" t="s">
        <v>62</v>
      </c>
      <c r="K45" s="138"/>
      <c r="L45" s="141"/>
      <c r="M45" s="141"/>
      <c r="N45" s="141"/>
      <c r="O45" s="141"/>
      <c r="P45" s="141"/>
      <c r="Q45" s="141"/>
      <c r="R45" s="141"/>
      <c r="S45" s="141"/>
      <c r="T45" s="142">
        <f t="shared" si="4"/>
        <v>0</v>
      </c>
      <c r="U45" s="143" t="s">
        <v>114</v>
      </c>
      <c r="V45" s="150"/>
      <c r="W45" s="145" t="s">
        <v>119</v>
      </c>
      <c r="X45" s="146" t="s">
        <v>120</v>
      </c>
    </row>
    <row r="46" ht="43.5" customHeight="1">
      <c r="A46" s="136"/>
      <c r="B46" s="151" t="s">
        <v>121</v>
      </c>
      <c r="C46" s="138"/>
      <c r="D46" s="139" t="s">
        <v>113</v>
      </c>
      <c r="E46" s="140" t="s">
        <v>60</v>
      </c>
      <c r="F46" s="141" t="s">
        <v>61</v>
      </c>
      <c r="G46" s="141"/>
      <c r="H46" s="141"/>
      <c r="I46" s="141" t="s">
        <v>62</v>
      </c>
      <c r="J46" s="141"/>
      <c r="K46" s="141"/>
      <c r="L46" s="141"/>
      <c r="M46" s="141"/>
      <c r="N46" s="141"/>
      <c r="O46" s="141"/>
      <c r="P46" s="141"/>
      <c r="Q46" s="141"/>
      <c r="R46" s="141"/>
      <c r="S46" s="141"/>
      <c r="T46" s="142">
        <f t="shared" si="4"/>
        <v>0</v>
      </c>
      <c r="U46" s="143" t="s">
        <v>114</v>
      </c>
      <c r="V46" s="144"/>
      <c r="W46" s="145" t="s">
        <v>119</v>
      </c>
      <c r="X46" s="146" t="s">
        <v>120</v>
      </c>
    </row>
    <row r="47">
      <c r="A47" s="136"/>
      <c r="B47" s="137" t="s">
        <v>122</v>
      </c>
      <c r="C47" s="138"/>
      <c r="D47" s="139" t="s">
        <v>123</v>
      </c>
      <c r="E47" s="141" t="s">
        <v>124</v>
      </c>
      <c r="F47" s="141" t="s">
        <v>61</v>
      </c>
      <c r="G47" s="141" t="s">
        <v>62</v>
      </c>
      <c r="H47" s="141"/>
      <c r="I47" s="141"/>
      <c r="J47" s="141"/>
      <c r="K47" s="141" t="s">
        <v>62</v>
      </c>
      <c r="L47" s="141"/>
      <c r="M47" s="141"/>
      <c r="N47" s="141"/>
      <c r="O47" s="141" t="s">
        <v>62</v>
      </c>
      <c r="P47" s="141"/>
      <c r="Q47" s="141"/>
      <c r="R47" s="141" t="s">
        <v>62</v>
      </c>
      <c r="S47" s="140">
        <v>1.0</v>
      </c>
      <c r="T47" s="142">
        <f t="shared" si="4"/>
        <v>0.25</v>
      </c>
      <c r="U47" s="143" t="s">
        <v>114</v>
      </c>
      <c r="V47" s="152" t="s">
        <v>125</v>
      </c>
      <c r="W47" s="145" t="s">
        <v>126</v>
      </c>
      <c r="X47" s="153" t="s">
        <v>69</v>
      </c>
    </row>
    <row r="48" ht="84.75" customHeight="1">
      <c r="A48" s="136"/>
      <c r="B48" s="137" t="s">
        <v>127</v>
      </c>
      <c r="C48" s="138"/>
      <c r="D48" s="139" t="s">
        <v>123</v>
      </c>
      <c r="E48" s="140" t="s">
        <v>60</v>
      </c>
      <c r="F48" s="141" t="s">
        <v>61</v>
      </c>
      <c r="G48" s="141" t="s">
        <v>62</v>
      </c>
      <c r="H48" s="141"/>
      <c r="I48" s="141"/>
      <c r="J48" s="141"/>
      <c r="K48" s="141"/>
      <c r="L48" s="141"/>
      <c r="M48" s="141" t="s">
        <v>62</v>
      </c>
      <c r="N48" s="141"/>
      <c r="O48" s="141"/>
      <c r="P48" s="141"/>
      <c r="Q48" s="141"/>
      <c r="R48" s="141"/>
      <c r="S48" s="141"/>
      <c r="T48" s="154">
        <v>0.01</v>
      </c>
      <c r="U48" s="143" t="s">
        <v>114</v>
      </c>
      <c r="V48" s="155" t="s">
        <v>128</v>
      </c>
      <c r="W48" s="145" t="s">
        <v>126</v>
      </c>
      <c r="X48" s="146" t="s">
        <v>120</v>
      </c>
    </row>
    <row r="49" ht="59.25" customHeight="1">
      <c r="A49" s="136"/>
      <c r="B49" s="137" t="s">
        <v>129</v>
      </c>
      <c r="C49" s="138"/>
      <c r="D49" s="139" t="s">
        <v>130</v>
      </c>
      <c r="E49" s="140" t="s">
        <v>60</v>
      </c>
      <c r="F49" s="141" t="s">
        <v>61</v>
      </c>
      <c r="G49" s="140" t="s">
        <v>62</v>
      </c>
      <c r="H49" s="141"/>
      <c r="I49" s="141"/>
      <c r="J49" s="141" t="s">
        <v>62</v>
      </c>
      <c r="K49" s="141"/>
      <c r="L49" s="141"/>
      <c r="M49" s="141" t="s">
        <v>62</v>
      </c>
      <c r="N49" s="141"/>
      <c r="O49" s="141"/>
      <c r="P49" s="141" t="s">
        <v>62</v>
      </c>
      <c r="Q49" s="141"/>
      <c r="R49" s="141"/>
      <c r="S49" s="141"/>
      <c r="T49" s="154">
        <v>0.01</v>
      </c>
      <c r="U49" s="143" t="s">
        <v>114</v>
      </c>
      <c r="V49" s="144" t="s">
        <v>131</v>
      </c>
      <c r="W49" s="145" t="s">
        <v>126</v>
      </c>
      <c r="X49" s="146" t="s">
        <v>74</v>
      </c>
    </row>
    <row r="50" ht="43.5" customHeight="1">
      <c r="A50" s="136"/>
      <c r="B50" s="137" t="s">
        <v>132</v>
      </c>
      <c r="C50" s="138"/>
      <c r="D50" s="139" t="s">
        <v>133</v>
      </c>
      <c r="E50" s="141" t="s">
        <v>60</v>
      </c>
      <c r="F50" s="141" t="s">
        <v>61</v>
      </c>
      <c r="G50" s="141"/>
      <c r="H50" s="141"/>
      <c r="I50" s="141"/>
      <c r="J50" s="141"/>
      <c r="K50" s="147" t="s">
        <v>62</v>
      </c>
      <c r="L50" s="141"/>
      <c r="M50" s="141"/>
      <c r="N50" s="141"/>
      <c r="O50" s="141"/>
      <c r="P50" s="141"/>
      <c r="Q50" s="141"/>
      <c r="R50" s="141"/>
      <c r="S50" s="141"/>
      <c r="T50" s="142">
        <f t="shared" ref="T50:T58" si="5">IFERROR(S50/(COUNTIF(G50:R50,"X")),"")</f>
        <v>0</v>
      </c>
      <c r="U50" s="143" t="s">
        <v>114</v>
      </c>
      <c r="V50" s="156"/>
      <c r="W50" s="145" t="s">
        <v>126</v>
      </c>
      <c r="X50" s="146" t="s">
        <v>74</v>
      </c>
    </row>
    <row r="51">
      <c r="A51" s="136"/>
      <c r="B51" s="157" t="s">
        <v>134</v>
      </c>
      <c r="C51" s="138"/>
      <c r="D51" s="139" t="s">
        <v>135</v>
      </c>
      <c r="E51" s="141" t="s">
        <v>60</v>
      </c>
      <c r="F51" s="141" t="s">
        <v>61</v>
      </c>
      <c r="G51" s="140" t="s">
        <v>62</v>
      </c>
      <c r="H51" s="141"/>
      <c r="I51" s="141"/>
      <c r="J51" s="141"/>
      <c r="K51" s="141" t="s">
        <v>62</v>
      </c>
      <c r="L51" s="141"/>
      <c r="M51" s="141"/>
      <c r="N51" s="141"/>
      <c r="O51" s="141" t="s">
        <v>62</v>
      </c>
      <c r="P51" s="141"/>
      <c r="Q51" s="141"/>
      <c r="R51" s="141" t="s">
        <v>62</v>
      </c>
      <c r="S51" s="140">
        <v>1.0</v>
      </c>
      <c r="T51" s="142">
        <f t="shared" si="5"/>
        <v>0.25</v>
      </c>
      <c r="U51" s="143" t="s">
        <v>114</v>
      </c>
      <c r="V51" s="152" t="s">
        <v>136</v>
      </c>
      <c r="W51" s="145" t="s">
        <v>115</v>
      </c>
      <c r="X51" s="153" t="s">
        <v>69</v>
      </c>
    </row>
    <row r="52" ht="61.5" customHeight="1">
      <c r="A52" s="136"/>
      <c r="B52" s="137" t="s">
        <v>137</v>
      </c>
      <c r="C52" s="138"/>
      <c r="D52" s="139" t="s">
        <v>138</v>
      </c>
      <c r="E52" s="141" t="s">
        <v>60</v>
      </c>
      <c r="F52" s="141" t="s">
        <v>61</v>
      </c>
      <c r="G52" s="141" t="s">
        <v>62</v>
      </c>
      <c r="H52" s="141"/>
      <c r="I52" s="141"/>
      <c r="J52" s="141"/>
      <c r="K52" s="141" t="s">
        <v>62</v>
      </c>
      <c r="L52" s="141"/>
      <c r="M52" s="141"/>
      <c r="N52" s="141"/>
      <c r="O52" s="141" t="s">
        <v>62</v>
      </c>
      <c r="P52" s="141"/>
      <c r="Q52" s="141"/>
      <c r="R52" s="141" t="s">
        <v>62</v>
      </c>
      <c r="S52" s="140">
        <v>1.0</v>
      </c>
      <c r="T52" s="142">
        <f t="shared" si="5"/>
        <v>0.25</v>
      </c>
      <c r="U52" s="143" t="s">
        <v>114</v>
      </c>
      <c r="V52" s="158" t="s">
        <v>139</v>
      </c>
      <c r="W52" s="145" t="s">
        <v>140</v>
      </c>
      <c r="X52" s="146" t="s">
        <v>79</v>
      </c>
    </row>
    <row r="53">
      <c r="A53" s="136"/>
      <c r="B53" s="137" t="s">
        <v>141</v>
      </c>
      <c r="C53" s="138"/>
      <c r="D53" s="139" t="s">
        <v>123</v>
      </c>
      <c r="E53" s="141" t="s">
        <v>60</v>
      </c>
      <c r="F53" s="141" t="s">
        <v>61</v>
      </c>
      <c r="G53" s="141" t="s">
        <v>62</v>
      </c>
      <c r="H53" s="141"/>
      <c r="I53" s="141"/>
      <c r="J53" s="141"/>
      <c r="K53" s="141"/>
      <c r="L53" s="141"/>
      <c r="M53" s="141" t="s">
        <v>62</v>
      </c>
      <c r="N53" s="141"/>
      <c r="O53" s="141"/>
      <c r="P53" s="141"/>
      <c r="Q53" s="141"/>
      <c r="R53" s="141"/>
      <c r="S53" s="140">
        <v>1.0</v>
      </c>
      <c r="T53" s="142">
        <f t="shared" si="5"/>
        <v>0.5</v>
      </c>
      <c r="U53" s="143" t="s">
        <v>114</v>
      </c>
      <c r="V53" s="85" t="s">
        <v>142</v>
      </c>
      <c r="W53" s="145" t="s">
        <v>143</v>
      </c>
      <c r="X53" s="146" t="s">
        <v>144</v>
      </c>
    </row>
    <row r="54">
      <c r="A54" s="136"/>
      <c r="B54" s="137" t="s">
        <v>145</v>
      </c>
      <c r="C54" s="138"/>
      <c r="D54" s="139" t="s">
        <v>123</v>
      </c>
      <c r="E54" s="141" t="s">
        <v>60</v>
      </c>
      <c r="F54" s="141" t="s">
        <v>61</v>
      </c>
      <c r="G54" s="141" t="s">
        <v>62</v>
      </c>
      <c r="H54" s="141"/>
      <c r="I54" s="141"/>
      <c r="J54" s="141"/>
      <c r="K54" s="141"/>
      <c r="L54" s="141"/>
      <c r="M54" s="141" t="s">
        <v>62</v>
      </c>
      <c r="N54" s="141"/>
      <c r="O54" s="141"/>
      <c r="P54" s="141"/>
      <c r="Q54" s="141"/>
      <c r="R54" s="141"/>
      <c r="S54" s="140">
        <v>1.0</v>
      </c>
      <c r="T54" s="142">
        <f t="shared" si="5"/>
        <v>0.5</v>
      </c>
      <c r="U54" s="143" t="s">
        <v>114</v>
      </c>
      <c r="V54" s="85" t="s">
        <v>146</v>
      </c>
      <c r="W54" s="145" t="s">
        <v>143</v>
      </c>
      <c r="X54" s="146" t="s">
        <v>79</v>
      </c>
    </row>
    <row r="55" ht="95.25" customHeight="1">
      <c r="A55" s="136"/>
      <c r="B55" s="137" t="s">
        <v>147</v>
      </c>
      <c r="C55" s="138"/>
      <c r="D55" s="139" t="s">
        <v>148</v>
      </c>
      <c r="E55" s="141" t="s">
        <v>60</v>
      </c>
      <c r="F55" s="141" t="s">
        <v>61</v>
      </c>
      <c r="G55" s="141"/>
      <c r="H55" s="140" t="s">
        <v>62</v>
      </c>
      <c r="I55" s="141"/>
      <c r="J55" s="141"/>
      <c r="K55" s="141"/>
      <c r="L55" s="141"/>
      <c r="M55" s="141"/>
      <c r="N55" s="141" t="s">
        <v>62</v>
      </c>
      <c r="O55" s="141"/>
      <c r="P55" s="141"/>
      <c r="Q55" s="140" t="s">
        <v>62</v>
      </c>
      <c r="R55" s="141"/>
      <c r="S55" s="140">
        <v>1.0</v>
      </c>
      <c r="T55" s="142">
        <f t="shared" si="5"/>
        <v>0.3333333333</v>
      </c>
      <c r="U55" s="143" t="s">
        <v>114</v>
      </c>
      <c r="V55" s="159" t="s">
        <v>149</v>
      </c>
      <c r="W55" s="145" t="s">
        <v>140</v>
      </c>
      <c r="X55" s="146" t="s">
        <v>79</v>
      </c>
    </row>
    <row r="56" ht="43.5" customHeight="1">
      <c r="A56" s="136"/>
      <c r="B56" s="137" t="s">
        <v>150</v>
      </c>
      <c r="C56" s="138"/>
      <c r="D56" s="139" t="s">
        <v>151</v>
      </c>
      <c r="E56" s="141" t="s">
        <v>60</v>
      </c>
      <c r="F56" s="141" t="s">
        <v>61</v>
      </c>
      <c r="G56" s="140"/>
      <c r="H56" s="141" t="s">
        <v>62</v>
      </c>
      <c r="I56" s="140"/>
      <c r="J56" s="140" t="s">
        <v>62</v>
      </c>
      <c r="K56" s="141"/>
      <c r="L56" s="141"/>
      <c r="M56" s="140" t="s">
        <v>62</v>
      </c>
      <c r="N56" s="140"/>
      <c r="O56" s="141"/>
      <c r="P56" s="140" t="s">
        <v>62</v>
      </c>
      <c r="Q56" s="141"/>
      <c r="R56" s="140" t="s">
        <v>62</v>
      </c>
      <c r="S56" s="140">
        <v>1.0</v>
      </c>
      <c r="T56" s="142">
        <f t="shared" si="5"/>
        <v>0.2</v>
      </c>
      <c r="U56" s="143" t="s">
        <v>114</v>
      </c>
      <c r="V56" s="144" t="s">
        <v>152</v>
      </c>
      <c r="W56" s="145" t="s">
        <v>126</v>
      </c>
      <c r="X56" s="146" t="s">
        <v>79</v>
      </c>
    </row>
    <row r="57" ht="54.0" customHeight="1">
      <c r="A57" s="136"/>
      <c r="B57" s="137" t="s">
        <v>153</v>
      </c>
      <c r="C57" s="138"/>
      <c r="D57" s="139" t="s">
        <v>154</v>
      </c>
      <c r="E57" s="141" t="s">
        <v>60</v>
      </c>
      <c r="F57" s="141" t="s">
        <v>61</v>
      </c>
      <c r="G57" s="141" t="s">
        <v>62</v>
      </c>
      <c r="H57" s="141"/>
      <c r="I57" s="141"/>
      <c r="J57" s="141" t="s">
        <v>62</v>
      </c>
      <c r="K57" s="141"/>
      <c r="L57" s="141"/>
      <c r="M57" s="141" t="s">
        <v>62</v>
      </c>
      <c r="N57" s="141"/>
      <c r="O57" s="141"/>
      <c r="P57" s="141" t="s">
        <v>62</v>
      </c>
      <c r="Q57" s="141"/>
      <c r="R57" s="141" t="s">
        <v>62</v>
      </c>
      <c r="S57" s="140">
        <v>1.0</v>
      </c>
      <c r="T57" s="142">
        <f t="shared" si="5"/>
        <v>0.2</v>
      </c>
      <c r="U57" s="143" t="s">
        <v>114</v>
      </c>
      <c r="V57" s="159" t="s">
        <v>155</v>
      </c>
      <c r="W57" s="145" t="s">
        <v>119</v>
      </c>
      <c r="X57" s="146" t="s">
        <v>67</v>
      </c>
    </row>
    <row r="58" ht="26.25" customHeight="1">
      <c r="A58" s="136"/>
      <c r="B58" s="137" t="s">
        <v>156</v>
      </c>
      <c r="C58" s="138"/>
      <c r="D58" s="139" t="s">
        <v>138</v>
      </c>
      <c r="E58" s="141" t="s">
        <v>60</v>
      </c>
      <c r="F58" s="141" t="s">
        <v>61</v>
      </c>
      <c r="G58" s="141"/>
      <c r="H58" s="141"/>
      <c r="I58" s="141"/>
      <c r="J58" s="141"/>
      <c r="K58" s="141"/>
      <c r="L58" s="141"/>
      <c r="M58" s="141"/>
      <c r="N58" s="141"/>
      <c r="O58" s="141"/>
      <c r="P58" s="141"/>
      <c r="Q58" s="141"/>
      <c r="R58" s="141" t="s">
        <v>62</v>
      </c>
      <c r="S58" s="141"/>
      <c r="T58" s="142">
        <f t="shared" si="5"/>
        <v>0</v>
      </c>
      <c r="U58" s="160" t="s">
        <v>114</v>
      </c>
      <c r="V58" s="161"/>
      <c r="W58" s="145" t="s">
        <v>115</v>
      </c>
      <c r="X58" s="146" t="s">
        <v>72</v>
      </c>
    </row>
    <row r="59" ht="7.5" customHeight="1">
      <c r="A59" s="51"/>
      <c r="B59" s="51"/>
      <c r="D59" s="162"/>
      <c r="E59" s="163"/>
      <c r="F59" s="162"/>
      <c r="G59" s="162"/>
      <c r="H59" s="162"/>
      <c r="I59" s="162"/>
      <c r="J59" s="162"/>
      <c r="K59" s="162"/>
      <c r="L59" s="162"/>
      <c r="M59" s="162"/>
      <c r="N59" s="162"/>
      <c r="O59" s="162"/>
      <c r="P59" s="162"/>
      <c r="Q59" s="162"/>
      <c r="R59" s="162"/>
      <c r="S59" s="141"/>
      <c r="T59" s="162"/>
      <c r="U59" s="164"/>
      <c r="V59" s="164"/>
      <c r="W59" s="65"/>
    </row>
    <row r="60" ht="36.75" customHeight="1">
      <c r="A60" s="51"/>
      <c r="B60" s="165" t="s">
        <v>157</v>
      </c>
      <c r="C60" s="166"/>
      <c r="D60" s="166"/>
      <c r="E60" s="166"/>
      <c r="F60" s="166"/>
      <c r="G60" s="166"/>
      <c r="H60" s="166"/>
      <c r="I60" s="166"/>
      <c r="J60" s="166"/>
      <c r="K60" s="166"/>
      <c r="L60" s="166"/>
      <c r="M60" s="166"/>
      <c r="N60" s="166"/>
      <c r="O60" s="166"/>
      <c r="P60" s="166"/>
      <c r="Q60" s="166"/>
      <c r="R60" s="166"/>
      <c r="S60" s="166"/>
      <c r="T60" s="166"/>
      <c r="U60" s="166"/>
      <c r="V60" s="138"/>
      <c r="W60" s="65"/>
    </row>
    <row r="61" ht="15.75" customHeight="1">
      <c r="A61" s="51"/>
      <c r="B61" s="167" t="s">
        <v>110</v>
      </c>
      <c r="C61" s="138"/>
      <c r="D61" s="72" t="s">
        <v>39</v>
      </c>
      <c r="E61" s="72" t="s">
        <v>40</v>
      </c>
      <c r="F61" s="72" t="s">
        <v>41</v>
      </c>
      <c r="G61" s="72" t="s">
        <v>42</v>
      </c>
      <c r="H61" s="72" t="s">
        <v>43</v>
      </c>
      <c r="I61" s="72" t="s">
        <v>44</v>
      </c>
      <c r="J61" s="72" t="s">
        <v>45</v>
      </c>
      <c r="K61" s="72" t="s">
        <v>46</v>
      </c>
      <c r="L61" s="72" t="s">
        <v>47</v>
      </c>
      <c r="M61" s="72" t="s">
        <v>48</v>
      </c>
      <c r="N61" s="72" t="s">
        <v>49</v>
      </c>
      <c r="O61" s="72" t="s">
        <v>50</v>
      </c>
      <c r="P61" s="72" t="s">
        <v>51</v>
      </c>
      <c r="Q61" s="72" t="s">
        <v>52</v>
      </c>
      <c r="R61" s="72" t="s">
        <v>53</v>
      </c>
      <c r="S61" s="72" t="s">
        <v>54</v>
      </c>
      <c r="T61" s="72" t="s">
        <v>55</v>
      </c>
      <c r="U61" s="72" t="s">
        <v>56</v>
      </c>
      <c r="V61" s="73" t="s">
        <v>57</v>
      </c>
      <c r="W61" s="65"/>
    </row>
    <row r="62" ht="15.75" customHeight="1">
      <c r="A62" s="136"/>
      <c r="B62" s="137" t="s">
        <v>158</v>
      </c>
      <c r="C62" s="138"/>
      <c r="D62" s="139" t="s">
        <v>159</v>
      </c>
      <c r="E62" s="140" t="s">
        <v>160</v>
      </c>
      <c r="F62" s="141" t="s">
        <v>61</v>
      </c>
      <c r="G62" s="141"/>
      <c r="H62" s="141"/>
      <c r="I62" s="141" t="s">
        <v>62</v>
      </c>
      <c r="J62" s="141"/>
      <c r="K62" s="141"/>
      <c r="L62" s="141" t="s">
        <v>62</v>
      </c>
      <c r="M62" s="141"/>
      <c r="N62" s="141"/>
      <c r="O62" s="141" t="s">
        <v>62</v>
      </c>
      <c r="P62" s="141"/>
      <c r="Q62" s="141"/>
      <c r="R62" s="141" t="s">
        <v>62</v>
      </c>
      <c r="S62" s="141"/>
      <c r="T62" s="142">
        <f t="shared" ref="T62:T75" si="6">IFERROR(S62/(COUNTIF(G62:R62,"X")),"")</f>
        <v>0</v>
      </c>
      <c r="U62" s="139" t="s">
        <v>114</v>
      </c>
      <c r="V62" s="168"/>
      <c r="W62" s="169" t="s">
        <v>161</v>
      </c>
      <c r="X62" s="146" t="s">
        <v>72</v>
      </c>
    </row>
    <row r="63" ht="30.0" customHeight="1">
      <c r="A63" s="136"/>
      <c r="B63" s="137" t="s">
        <v>162</v>
      </c>
      <c r="C63" s="138"/>
      <c r="D63" s="139" t="s">
        <v>163</v>
      </c>
      <c r="E63" s="140" t="s">
        <v>160</v>
      </c>
      <c r="F63" s="141" t="s">
        <v>61</v>
      </c>
      <c r="G63" s="141"/>
      <c r="H63" s="141"/>
      <c r="I63" s="141" t="s">
        <v>62</v>
      </c>
      <c r="J63" s="141"/>
      <c r="K63" s="141"/>
      <c r="L63" s="141" t="s">
        <v>62</v>
      </c>
      <c r="M63" s="141"/>
      <c r="N63" s="141"/>
      <c r="O63" s="141" t="s">
        <v>62</v>
      </c>
      <c r="P63" s="141"/>
      <c r="Q63" s="141"/>
      <c r="R63" s="141" t="s">
        <v>62</v>
      </c>
      <c r="S63" s="141"/>
      <c r="T63" s="142">
        <f t="shared" si="6"/>
        <v>0</v>
      </c>
      <c r="U63" s="143" t="s">
        <v>114</v>
      </c>
      <c r="V63" s="144"/>
      <c r="W63" s="145" t="s">
        <v>119</v>
      </c>
      <c r="X63" s="146" t="s">
        <v>67</v>
      </c>
    </row>
    <row r="64" ht="29.25" customHeight="1">
      <c r="A64" s="136"/>
      <c r="B64" s="137" t="s">
        <v>164</v>
      </c>
      <c r="C64" s="138"/>
      <c r="D64" s="139" t="s">
        <v>165</v>
      </c>
      <c r="E64" s="141" t="s">
        <v>60</v>
      </c>
      <c r="F64" s="141" t="s">
        <v>61</v>
      </c>
      <c r="G64" s="170"/>
      <c r="H64" s="170"/>
      <c r="I64" s="171" t="s">
        <v>62</v>
      </c>
      <c r="J64" s="170"/>
      <c r="K64" s="170"/>
      <c r="L64" s="171" t="s">
        <v>62</v>
      </c>
      <c r="M64" s="171"/>
      <c r="N64" s="141"/>
      <c r="O64" s="171" t="s">
        <v>62</v>
      </c>
      <c r="P64" s="170"/>
      <c r="Q64" s="170"/>
      <c r="R64" s="171" t="s">
        <v>62</v>
      </c>
      <c r="S64" s="141"/>
      <c r="T64" s="142">
        <f t="shared" si="6"/>
        <v>0</v>
      </c>
      <c r="U64" s="160" t="s">
        <v>114</v>
      </c>
      <c r="V64" s="144"/>
      <c r="W64" s="145" t="s">
        <v>119</v>
      </c>
      <c r="X64" s="146" t="s">
        <v>67</v>
      </c>
    </row>
    <row r="65" ht="29.25" customHeight="1">
      <c r="A65" s="51"/>
      <c r="B65" s="172" t="s">
        <v>166</v>
      </c>
      <c r="C65" s="138"/>
      <c r="D65" s="173" t="s">
        <v>167</v>
      </c>
      <c r="E65" s="89" t="s">
        <v>60</v>
      </c>
      <c r="F65" s="89" t="s">
        <v>61</v>
      </c>
      <c r="G65" s="89"/>
      <c r="H65" s="89"/>
      <c r="I65" s="89"/>
      <c r="J65" s="89"/>
      <c r="K65" s="89"/>
      <c r="L65" s="89"/>
      <c r="M65" s="89" t="s">
        <v>62</v>
      </c>
      <c r="N65" s="89"/>
      <c r="O65" s="89"/>
      <c r="P65" s="89"/>
      <c r="Q65" s="89"/>
      <c r="R65" s="89" t="s">
        <v>62</v>
      </c>
      <c r="S65" s="89"/>
      <c r="T65" s="142">
        <f t="shared" si="6"/>
        <v>0</v>
      </c>
      <c r="U65" s="160" t="s">
        <v>168</v>
      </c>
      <c r="V65" s="99"/>
      <c r="W65" s="65" t="s">
        <v>169</v>
      </c>
      <c r="X65" s="146" t="s">
        <v>120</v>
      </c>
    </row>
    <row r="66" ht="29.25" customHeight="1">
      <c r="A66" s="136"/>
      <c r="B66" s="137" t="s">
        <v>170</v>
      </c>
      <c r="C66" s="138"/>
      <c r="D66" s="139" t="s">
        <v>171</v>
      </c>
      <c r="E66" s="141" t="s">
        <v>60</v>
      </c>
      <c r="F66" s="141" t="s">
        <v>61</v>
      </c>
      <c r="G66" s="141" t="s">
        <v>62</v>
      </c>
      <c r="H66" s="141"/>
      <c r="I66" s="141"/>
      <c r="J66" s="141"/>
      <c r="K66" s="141"/>
      <c r="L66" s="141"/>
      <c r="M66" s="141" t="s">
        <v>62</v>
      </c>
      <c r="N66" s="141"/>
      <c r="O66" s="141"/>
      <c r="P66" s="141"/>
      <c r="Q66" s="141"/>
      <c r="R66" s="141" t="s">
        <v>62</v>
      </c>
      <c r="S66" s="140">
        <v>1.0</v>
      </c>
      <c r="T66" s="142">
        <f t="shared" si="6"/>
        <v>0.3333333333</v>
      </c>
      <c r="U66" s="160" t="s">
        <v>114</v>
      </c>
      <c r="V66" s="174"/>
      <c r="W66" s="145" t="s">
        <v>115</v>
      </c>
      <c r="X66" s="146" t="s">
        <v>72</v>
      </c>
    </row>
    <row r="67" ht="29.25" customHeight="1">
      <c r="A67" s="136"/>
      <c r="B67" s="137" t="s">
        <v>172</v>
      </c>
      <c r="C67" s="138"/>
      <c r="D67" s="139" t="s">
        <v>123</v>
      </c>
      <c r="E67" s="141" t="s">
        <v>60</v>
      </c>
      <c r="F67" s="141" t="s">
        <v>61</v>
      </c>
      <c r="G67" s="141" t="s">
        <v>62</v>
      </c>
      <c r="H67" s="141"/>
      <c r="I67" s="141"/>
      <c r="J67" s="141" t="s">
        <v>62</v>
      </c>
      <c r="K67" s="141"/>
      <c r="L67" s="141"/>
      <c r="M67" s="141" t="s">
        <v>62</v>
      </c>
      <c r="N67" s="141"/>
      <c r="O67" s="141"/>
      <c r="P67" s="141" t="s">
        <v>62</v>
      </c>
      <c r="Q67" s="141"/>
      <c r="R67" s="141" t="s">
        <v>62</v>
      </c>
      <c r="S67" s="141"/>
      <c r="T67" s="142">
        <f t="shared" si="6"/>
        <v>0</v>
      </c>
      <c r="U67" s="160" t="s">
        <v>114</v>
      </c>
      <c r="V67" s="174"/>
      <c r="W67" s="145" t="s">
        <v>115</v>
      </c>
      <c r="X67" s="146" t="s">
        <v>72</v>
      </c>
    </row>
    <row r="68">
      <c r="A68" s="136"/>
      <c r="B68" s="137" t="s">
        <v>173</v>
      </c>
      <c r="C68" s="138"/>
      <c r="D68" s="139" t="s">
        <v>97</v>
      </c>
      <c r="E68" s="141" t="s">
        <v>60</v>
      </c>
      <c r="F68" s="141" t="s">
        <v>61</v>
      </c>
      <c r="G68" s="141" t="s">
        <v>62</v>
      </c>
      <c r="H68" s="141"/>
      <c r="I68" s="141"/>
      <c r="J68" s="141" t="s">
        <v>62</v>
      </c>
      <c r="K68" s="141"/>
      <c r="L68" s="141"/>
      <c r="M68" s="141" t="s">
        <v>62</v>
      </c>
      <c r="N68" s="141"/>
      <c r="O68" s="141"/>
      <c r="P68" s="141" t="s">
        <v>62</v>
      </c>
      <c r="Q68" s="141"/>
      <c r="R68" s="141" t="s">
        <v>62</v>
      </c>
      <c r="S68" s="140">
        <v>1.0</v>
      </c>
      <c r="T68" s="142">
        <f t="shared" si="6"/>
        <v>0.2</v>
      </c>
      <c r="U68" s="160" t="s">
        <v>114</v>
      </c>
      <c r="V68" s="175" t="s">
        <v>174</v>
      </c>
      <c r="W68" s="169" t="s">
        <v>161</v>
      </c>
      <c r="X68" s="153" t="s">
        <v>69</v>
      </c>
    </row>
    <row r="69" ht="25.5" customHeight="1">
      <c r="A69" s="136"/>
      <c r="B69" s="137" t="s">
        <v>175</v>
      </c>
      <c r="C69" s="138"/>
      <c r="D69" s="139" t="s">
        <v>176</v>
      </c>
      <c r="E69" s="141" t="s">
        <v>60</v>
      </c>
      <c r="F69" s="141" t="s">
        <v>61</v>
      </c>
      <c r="G69" s="141"/>
      <c r="H69" s="141"/>
      <c r="I69" s="141"/>
      <c r="J69" s="141" t="s">
        <v>62</v>
      </c>
      <c r="K69" s="141"/>
      <c r="L69" s="141"/>
      <c r="M69" s="141"/>
      <c r="N69" s="141"/>
      <c r="O69" s="141"/>
      <c r="P69" s="141"/>
      <c r="Q69" s="141" t="s">
        <v>62</v>
      </c>
      <c r="R69" s="141"/>
      <c r="S69" s="141"/>
      <c r="T69" s="142">
        <f t="shared" si="6"/>
        <v>0</v>
      </c>
      <c r="U69" s="160" t="s">
        <v>114</v>
      </c>
      <c r="V69" s="144"/>
      <c r="W69" s="145" t="s">
        <v>119</v>
      </c>
      <c r="X69" s="146" t="s">
        <v>67</v>
      </c>
    </row>
    <row r="70" ht="15.75" customHeight="1">
      <c r="A70" s="136"/>
      <c r="B70" s="137" t="s">
        <v>177</v>
      </c>
      <c r="C70" s="138"/>
      <c r="D70" s="139" t="s">
        <v>148</v>
      </c>
      <c r="E70" s="141" t="s">
        <v>60</v>
      </c>
      <c r="F70" s="141" t="s">
        <v>61</v>
      </c>
      <c r="G70" s="141"/>
      <c r="H70" s="140" t="s">
        <v>62</v>
      </c>
      <c r="I70" s="141"/>
      <c r="J70" s="141"/>
      <c r="K70" s="141"/>
      <c r="L70" s="141"/>
      <c r="M70" s="141" t="s">
        <v>62</v>
      </c>
      <c r="N70" s="141"/>
      <c r="O70" s="141"/>
      <c r="P70" s="141"/>
      <c r="Q70" s="141"/>
      <c r="R70" s="141" t="s">
        <v>62</v>
      </c>
      <c r="S70" s="141"/>
      <c r="T70" s="142">
        <f t="shared" si="6"/>
        <v>0</v>
      </c>
      <c r="U70" s="160" t="s">
        <v>114</v>
      </c>
      <c r="V70" s="144"/>
      <c r="W70" s="145" t="s">
        <v>140</v>
      </c>
      <c r="X70" s="146" t="s">
        <v>79</v>
      </c>
    </row>
    <row r="71" ht="25.5" customHeight="1">
      <c r="A71" s="136"/>
      <c r="B71" s="137" t="s">
        <v>178</v>
      </c>
      <c r="C71" s="138"/>
      <c r="D71" s="139" t="s">
        <v>123</v>
      </c>
      <c r="E71" s="141" t="s">
        <v>60</v>
      </c>
      <c r="F71" s="141" t="s">
        <v>61</v>
      </c>
      <c r="G71" s="141"/>
      <c r="H71" s="141"/>
      <c r="I71" s="141" t="s">
        <v>62</v>
      </c>
      <c r="J71" s="141"/>
      <c r="K71" s="141"/>
      <c r="L71" s="141" t="s">
        <v>62</v>
      </c>
      <c r="M71" s="141"/>
      <c r="N71" s="141"/>
      <c r="O71" s="141" t="s">
        <v>62</v>
      </c>
      <c r="P71" s="141"/>
      <c r="Q71" s="141"/>
      <c r="R71" s="141" t="s">
        <v>62</v>
      </c>
      <c r="S71" s="141"/>
      <c r="T71" s="142">
        <f t="shared" si="6"/>
        <v>0</v>
      </c>
      <c r="U71" s="160" t="s">
        <v>114</v>
      </c>
      <c r="V71" s="156"/>
      <c r="W71" s="145" t="s">
        <v>119</v>
      </c>
      <c r="X71" s="146" t="s">
        <v>67</v>
      </c>
    </row>
    <row r="72" ht="15.75" customHeight="1">
      <c r="A72" s="136"/>
      <c r="B72" s="137" t="s">
        <v>179</v>
      </c>
      <c r="C72" s="138"/>
      <c r="D72" s="139" t="s">
        <v>148</v>
      </c>
      <c r="E72" s="141" t="s">
        <v>60</v>
      </c>
      <c r="F72" s="141" t="s">
        <v>61</v>
      </c>
      <c r="G72" s="141"/>
      <c r="H72" s="141"/>
      <c r="I72" s="141"/>
      <c r="J72" s="141"/>
      <c r="K72" s="141"/>
      <c r="L72" s="141" t="s">
        <v>62</v>
      </c>
      <c r="M72" s="141"/>
      <c r="N72" s="141"/>
      <c r="O72" s="141"/>
      <c r="P72" s="141"/>
      <c r="Q72" s="141" t="s">
        <v>62</v>
      </c>
      <c r="R72" s="141"/>
      <c r="S72" s="141"/>
      <c r="T72" s="142">
        <f t="shared" si="6"/>
        <v>0</v>
      </c>
      <c r="U72" s="160" t="s">
        <v>114</v>
      </c>
      <c r="V72" s="176"/>
      <c r="W72" s="145" t="s">
        <v>180</v>
      </c>
      <c r="X72" s="146" t="s">
        <v>67</v>
      </c>
    </row>
    <row r="73" ht="15.75" customHeight="1">
      <c r="A73" s="136"/>
      <c r="B73" s="137" t="s">
        <v>181</v>
      </c>
      <c r="C73" s="138"/>
      <c r="D73" s="139" t="s">
        <v>182</v>
      </c>
      <c r="E73" s="141" t="s">
        <v>60</v>
      </c>
      <c r="F73" s="141" t="s">
        <v>61</v>
      </c>
      <c r="G73" s="141"/>
      <c r="H73" s="141"/>
      <c r="I73" s="141"/>
      <c r="J73" s="141"/>
      <c r="K73" s="141"/>
      <c r="L73" s="141" t="s">
        <v>62</v>
      </c>
      <c r="M73" s="141"/>
      <c r="N73" s="141"/>
      <c r="O73" s="141"/>
      <c r="P73" s="141"/>
      <c r="Q73" s="141"/>
      <c r="R73" s="141"/>
      <c r="S73" s="141"/>
      <c r="T73" s="142">
        <f t="shared" si="6"/>
        <v>0</v>
      </c>
      <c r="U73" s="143" t="s">
        <v>168</v>
      </c>
      <c r="V73" s="144"/>
      <c r="W73" s="145" t="s">
        <v>183</v>
      </c>
      <c r="X73" s="146" t="s">
        <v>120</v>
      </c>
    </row>
    <row r="74" ht="15.75" customHeight="1">
      <c r="A74" s="136"/>
      <c r="B74" s="137" t="s">
        <v>184</v>
      </c>
      <c r="C74" s="138"/>
      <c r="D74" s="139" t="s">
        <v>185</v>
      </c>
      <c r="E74" s="141" t="s">
        <v>60</v>
      </c>
      <c r="F74" s="141" t="s">
        <v>61</v>
      </c>
      <c r="G74" s="141"/>
      <c r="H74" s="140" t="s">
        <v>62</v>
      </c>
      <c r="I74" s="141"/>
      <c r="J74" s="141"/>
      <c r="K74" s="141" t="s">
        <v>62</v>
      </c>
      <c r="L74" s="141"/>
      <c r="M74" s="141"/>
      <c r="N74" s="141"/>
      <c r="O74" s="141"/>
      <c r="P74" s="141"/>
      <c r="Q74" s="141" t="s">
        <v>62</v>
      </c>
      <c r="R74" s="141"/>
      <c r="S74" s="140">
        <v>1.0</v>
      </c>
      <c r="T74" s="142">
        <f t="shared" si="6"/>
        <v>0.3333333333</v>
      </c>
      <c r="U74" s="143" t="s">
        <v>114</v>
      </c>
      <c r="V74" s="176" t="s">
        <v>186</v>
      </c>
      <c r="W74" s="169" t="s">
        <v>161</v>
      </c>
      <c r="X74" s="153" t="s">
        <v>69</v>
      </c>
    </row>
    <row r="75" ht="25.5" customHeight="1">
      <c r="A75" s="136"/>
      <c r="B75" s="177" t="s">
        <v>187</v>
      </c>
      <c r="C75" s="138"/>
      <c r="D75" s="139" t="s">
        <v>188</v>
      </c>
      <c r="E75" s="141" t="s">
        <v>60</v>
      </c>
      <c r="F75" s="141" t="s">
        <v>61</v>
      </c>
      <c r="G75" s="141"/>
      <c r="H75" s="141" t="s">
        <v>62</v>
      </c>
      <c r="I75" s="141"/>
      <c r="J75" s="141"/>
      <c r="K75" s="141"/>
      <c r="L75" s="141"/>
      <c r="M75" s="141" t="s">
        <v>62</v>
      </c>
      <c r="N75" s="141"/>
      <c r="O75" s="141"/>
      <c r="P75" s="141"/>
      <c r="Q75" s="141"/>
      <c r="R75" s="141"/>
      <c r="S75" s="141"/>
      <c r="T75" s="142">
        <f t="shared" si="6"/>
        <v>0</v>
      </c>
      <c r="U75" s="160" t="s">
        <v>114</v>
      </c>
      <c r="V75" s="161"/>
      <c r="W75" s="145" t="s">
        <v>189</v>
      </c>
      <c r="X75" s="146" t="s">
        <v>74</v>
      </c>
    </row>
    <row r="76" ht="6.0" customHeight="1">
      <c r="A76" s="51"/>
      <c r="B76" s="51"/>
      <c r="W76" s="65"/>
    </row>
    <row r="77" ht="20.25" customHeight="1">
      <c r="A77" s="51"/>
      <c r="B77" s="178" t="s">
        <v>190</v>
      </c>
      <c r="C77" s="166"/>
      <c r="D77" s="166"/>
      <c r="E77" s="166"/>
      <c r="F77" s="166"/>
      <c r="G77" s="166"/>
      <c r="H77" s="166"/>
      <c r="I77" s="166"/>
      <c r="J77" s="166"/>
      <c r="K77" s="166"/>
      <c r="L77" s="166"/>
      <c r="M77" s="166"/>
      <c r="N77" s="166"/>
      <c r="O77" s="166"/>
      <c r="P77" s="166"/>
      <c r="Q77" s="166"/>
      <c r="R77" s="166"/>
      <c r="S77" s="166"/>
      <c r="T77" s="166"/>
      <c r="U77" s="166"/>
      <c r="V77" s="138"/>
      <c r="W77" s="65"/>
    </row>
    <row r="78" ht="15.75" customHeight="1">
      <c r="A78" s="51"/>
      <c r="B78" s="167" t="s">
        <v>191</v>
      </c>
      <c r="C78" s="138"/>
      <c r="D78" s="72" t="s">
        <v>39</v>
      </c>
      <c r="E78" s="72" t="s">
        <v>40</v>
      </c>
      <c r="F78" s="72" t="s">
        <v>41</v>
      </c>
      <c r="G78" s="72" t="s">
        <v>42</v>
      </c>
      <c r="H78" s="72" t="s">
        <v>43</v>
      </c>
      <c r="I78" s="72" t="s">
        <v>44</v>
      </c>
      <c r="J78" s="72" t="s">
        <v>45</v>
      </c>
      <c r="K78" s="72" t="s">
        <v>46</v>
      </c>
      <c r="L78" s="72" t="s">
        <v>47</v>
      </c>
      <c r="M78" s="72" t="s">
        <v>48</v>
      </c>
      <c r="N78" s="72" t="s">
        <v>49</v>
      </c>
      <c r="O78" s="72" t="s">
        <v>50</v>
      </c>
      <c r="P78" s="72" t="s">
        <v>51</v>
      </c>
      <c r="Q78" s="72" t="s">
        <v>52</v>
      </c>
      <c r="R78" s="72" t="s">
        <v>53</v>
      </c>
      <c r="S78" s="72" t="s">
        <v>54</v>
      </c>
      <c r="T78" s="72" t="s">
        <v>55</v>
      </c>
      <c r="U78" s="72" t="s">
        <v>56</v>
      </c>
      <c r="V78" s="73" t="s">
        <v>57</v>
      </c>
      <c r="W78" s="65"/>
    </row>
    <row r="79" ht="26.25" customHeight="1">
      <c r="A79" s="136"/>
      <c r="B79" s="137" t="s">
        <v>192</v>
      </c>
      <c r="C79" s="138"/>
      <c r="D79" s="139" t="s">
        <v>193</v>
      </c>
      <c r="E79" s="141" t="s">
        <v>60</v>
      </c>
      <c r="F79" s="141" t="s">
        <v>61</v>
      </c>
      <c r="G79" s="141"/>
      <c r="H79" s="141"/>
      <c r="I79" s="141"/>
      <c r="J79" s="141"/>
      <c r="K79" s="141"/>
      <c r="L79" s="141"/>
      <c r="M79" s="141" t="s">
        <v>62</v>
      </c>
      <c r="N79" s="141"/>
      <c r="O79" s="141"/>
      <c r="P79" s="141"/>
      <c r="Q79" s="141"/>
      <c r="R79" s="141" t="s">
        <v>62</v>
      </c>
      <c r="S79" s="141"/>
      <c r="T79" s="142">
        <f>IFERROR(S79/(COUNTIF(G79:R79,"X")),"")</f>
        <v>0</v>
      </c>
      <c r="U79" s="160" t="s">
        <v>114</v>
      </c>
      <c r="V79" s="174"/>
      <c r="W79" s="169" t="s">
        <v>161</v>
      </c>
      <c r="X79" s="153" t="s">
        <v>69</v>
      </c>
    </row>
    <row r="80" ht="43.5" customHeight="1">
      <c r="A80" s="136"/>
      <c r="B80" s="179" t="s">
        <v>194</v>
      </c>
      <c r="C80" s="138"/>
      <c r="D80" s="139" t="s">
        <v>195</v>
      </c>
      <c r="E80" s="141" t="s">
        <v>60</v>
      </c>
      <c r="F80" s="141" t="s">
        <v>61</v>
      </c>
      <c r="G80" s="141"/>
      <c r="H80" s="141"/>
      <c r="I80" s="141"/>
      <c r="J80" s="141"/>
      <c r="K80" s="141"/>
      <c r="L80" s="141"/>
      <c r="M80" s="141" t="s">
        <v>62</v>
      </c>
      <c r="N80" s="141"/>
      <c r="O80" s="141"/>
      <c r="P80" s="141"/>
      <c r="Q80" s="141"/>
      <c r="R80" s="141" t="s">
        <v>62</v>
      </c>
      <c r="S80" s="141"/>
      <c r="T80" s="180">
        <v>0.0</v>
      </c>
      <c r="U80" s="143" t="s">
        <v>114</v>
      </c>
      <c r="V80" s="181"/>
      <c r="W80" s="145"/>
      <c r="X80" s="146" t="s">
        <v>120</v>
      </c>
    </row>
    <row r="81" ht="27.0" customHeight="1">
      <c r="A81" s="136"/>
      <c r="B81" s="137" t="s">
        <v>196</v>
      </c>
      <c r="C81" s="138"/>
      <c r="D81" s="139" t="s">
        <v>197</v>
      </c>
      <c r="E81" s="141" t="s">
        <v>160</v>
      </c>
      <c r="F81" s="141" t="s">
        <v>61</v>
      </c>
      <c r="G81" s="141" t="s">
        <v>62</v>
      </c>
      <c r="H81" s="141" t="s">
        <v>62</v>
      </c>
      <c r="I81" s="141" t="s">
        <v>62</v>
      </c>
      <c r="J81" s="141" t="s">
        <v>62</v>
      </c>
      <c r="K81" s="141" t="s">
        <v>62</v>
      </c>
      <c r="L81" s="141" t="s">
        <v>62</v>
      </c>
      <c r="M81" s="141" t="s">
        <v>62</v>
      </c>
      <c r="N81" s="141" t="s">
        <v>62</v>
      </c>
      <c r="O81" s="141" t="s">
        <v>62</v>
      </c>
      <c r="P81" s="141" t="s">
        <v>62</v>
      </c>
      <c r="Q81" s="141" t="s">
        <v>62</v>
      </c>
      <c r="R81" s="141" t="s">
        <v>62</v>
      </c>
      <c r="S81" s="141"/>
      <c r="T81" s="180">
        <v>0.0</v>
      </c>
      <c r="U81" s="139" t="s">
        <v>114</v>
      </c>
      <c r="V81" s="156"/>
      <c r="W81" s="145" t="s">
        <v>126</v>
      </c>
      <c r="X81" s="146" t="s">
        <v>74</v>
      </c>
    </row>
    <row r="82" ht="21.75" customHeight="1">
      <c r="A82" s="51"/>
      <c r="B82" s="172" t="s">
        <v>198</v>
      </c>
      <c r="C82" s="138"/>
      <c r="D82" s="173" t="s">
        <v>197</v>
      </c>
      <c r="E82" s="89" t="s">
        <v>160</v>
      </c>
      <c r="F82" s="89" t="s">
        <v>61</v>
      </c>
      <c r="G82" s="89"/>
      <c r="H82" s="89"/>
      <c r="I82" s="89"/>
      <c r="J82" s="89"/>
      <c r="K82" s="89"/>
      <c r="L82" s="89"/>
      <c r="M82" s="89"/>
      <c r="N82" s="89"/>
      <c r="O82" s="89"/>
      <c r="P82" s="89"/>
      <c r="Q82" s="89" t="s">
        <v>62</v>
      </c>
      <c r="R82" s="89"/>
      <c r="S82" s="89"/>
      <c r="T82" s="180">
        <v>0.0</v>
      </c>
      <c r="U82" s="139" t="s">
        <v>114</v>
      </c>
      <c r="V82" s="182"/>
      <c r="W82" s="65" t="s">
        <v>119</v>
      </c>
      <c r="X82" s="146" t="s">
        <v>67</v>
      </c>
    </row>
    <row r="83" ht="27.75" customHeight="1">
      <c r="A83" s="51"/>
      <c r="B83" s="172" t="s">
        <v>199</v>
      </c>
      <c r="C83" s="138"/>
      <c r="D83" s="173" t="s">
        <v>197</v>
      </c>
      <c r="E83" s="89" t="s">
        <v>160</v>
      </c>
      <c r="F83" s="89" t="s">
        <v>61</v>
      </c>
      <c r="G83" s="89"/>
      <c r="H83" s="89" t="s">
        <v>62</v>
      </c>
      <c r="I83" s="89"/>
      <c r="J83" s="89"/>
      <c r="K83" s="89"/>
      <c r="L83" s="89"/>
      <c r="M83" s="89"/>
      <c r="N83" s="89"/>
      <c r="O83" s="89"/>
      <c r="P83" s="89"/>
      <c r="Q83" s="89"/>
      <c r="R83" s="89"/>
      <c r="S83" s="82">
        <v>1.0</v>
      </c>
      <c r="T83" s="154">
        <v>1.0</v>
      </c>
      <c r="U83" s="139" t="s">
        <v>114</v>
      </c>
      <c r="V83" s="182" t="s">
        <v>200</v>
      </c>
      <c r="W83" s="65"/>
      <c r="X83" s="146" t="s">
        <v>67</v>
      </c>
    </row>
    <row r="84" ht="60.75" customHeight="1">
      <c r="A84" s="51"/>
      <c r="B84" s="172" t="s">
        <v>201</v>
      </c>
      <c r="C84" s="138"/>
      <c r="D84" s="173" t="s">
        <v>123</v>
      </c>
      <c r="E84" s="89" t="s">
        <v>160</v>
      </c>
      <c r="F84" s="89" t="s">
        <v>202</v>
      </c>
      <c r="G84" s="89"/>
      <c r="H84" s="89"/>
      <c r="I84" s="89"/>
      <c r="J84" s="89"/>
      <c r="K84" s="89"/>
      <c r="L84" s="89"/>
      <c r="M84" s="89"/>
      <c r="N84" s="89"/>
      <c r="O84" s="89"/>
      <c r="P84" s="89"/>
      <c r="Q84" s="89"/>
      <c r="R84" s="89" t="s">
        <v>62</v>
      </c>
      <c r="S84" s="89"/>
      <c r="T84" s="180">
        <v>0.0</v>
      </c>
      <c r="U84" s="139" t="s">
        <v>203</v>
      </c>
      <c r="V84" s="139"/>
      <c r="W84" s="65" t="s">
        <v>204</v>
      </c>
      <c r="X84" s="146" t="s">
        <v>74</v>
      </c>
    </row>
    <row r="85" ht="15.75" customHeight="1">
      <c r="A85" s="51"/>
      <c r="B85" s="183" t="s">
        <v>205</v>
      </c>
      <c r="C85" s="138"/>
      <c r="D85" s="184" t="s">
        <v>123</v>
      </c>
      <c r="E85" s="82" t="s">
        <v>160</v>
      </c>
      <c r="F85" s="89" t="s">
        <v>202</v>
      </c>
      <c r="G85" s="82" t="s">
        <v>62</v>
      </c>
      <c r="H85" s="89"/>
      <c r="I85" s="89"/>
      <c r="J85" s="89"/>
      <c r="K85" s="89"/>
      <c r="L85" s="89"/>
      <c r="M85" s="89"/>
      <c r="N85" s="89"/>
      <c r="O85" s="89"/>
      <c r="P85" s="89"/>
      <c r="Q85" s="89"/>
      <c r="R85" s="82" t="s">
        <v>62</v>
      </c>
      <c r="S85" s="89"/>
      <c r="T85" s="185">
        <v>1.0</v>
      </c>
      <c r="U85" s="186" t="s">
        <v>206</v>
      </c>
      <c r="V85" s="187"/>
      <c r="W85" s="65"/>
      <c r="X85" s="146"/>
    </row>
    <row r="86" ht="15.75" customHeight="1">
      <c r="A86" s="51"/>
      <c r="B86" s="172" t="s">
        <v>207</v>
      </c>
      <c r="C86" s="138"/>
      <c r="D86" s="173" t="s">
        <v>123</v>
      </c>
      <c r="E86" s="89" t="s">
        <v>160</v>
      </c>
      <c r="F86" s="89" t="s">
        <v>118</v>
      </c>
      <c r="G86" s="89" t="s">
        <v>62</v>
      </c>
      <c r="H86" s="89" t="s">
        <v>62</v>
      </c>
      <c r="I86" s="89" t="s">
        <v>62</v>
      </c>
      <c r="J86" s="89" t="s">
        <v>62</v>
      </c>
      <c r="K86" s="89" t="s">
        <v>62</v>
      </c>
      <c r="L86" s="89" t="s">
        <v>62</v>
      </c>
      <c r="M86" s="89" t="s">
        <v>62</v>
      </c>
      <c r="N86" s="89" t="s">
        <v>62</v>
      </c>
      <c r="O86" s="89" t="s">
        <v>62</v>
      </c>
      <c r="P86" s="89" t="s">
        <v>62</v>
      </c>
      <c r="Q86" s="89" t="s">
        <v>62</v>
      </c>
      <c r="R86" s="89" t="s">
        <v>62</v>
      </c>
      <c r="S86" s="82">
        <v>2.0</v>
      </c>
      <c r="T86" s="142">
        <f>IFERROR(S86/(COUNTIF(G86:R86,"X")),"")</f>
        <v>0.1666666667</v>
      </c>
      <c r="U86" s="139" t="s">
        <v>208</v>
      </c>
      <c r="V86" s="187" t="s">
        <v>209</v>
      </c>
      <c r="W86" s="65" t="s">
        <v>210</v>
      </c>
      <c r="X86" s="153" t="s">
        <v>69</v>
      </c>
    </row>
    <row r="87" ht="6.75" customHeight="1">
      <c r="A87" s="188"/>
      <c r="B87" s="51"/>
      <c r="W87" s="65"/>
    </row>
    <row r="88" ht="15.75" customHeight="1">
      <c r="A88" s="188"/>
      <c r="B88" s="53" t="s">
        <v>211</v>
      </c>
      <c r="C88" s="43"/>
      <c r="D88" s="43"/>
      <c r="E88" s="44"/>
      <c r="F88" s="53" t="s">
        <v>212</v>
      </c>
      <c r="G88" s="43"/>
      <c r="H88" s="43"/>
      <c r="I88" s="43"/>
      <c r="J88" s="43"/>
      <c r="K88" s="43"/>
      <c r="L88" s="43"/>
      <c r="M88" s="43"/>
      <c r="N88" s="43"/>
      <c r="O88" s="43"/>
      <c r="P88" s="43"/>
      <c r="Q88" s="43"/>
      <c r="R88" s="44"/>
      <c r="S88" s="53" t="s">
        <v>213</v>
      </c>
      <c r="T88" s="43"/>
      <c r="U88" s="43"/>
      <c r="V88" s="44"/>
      <c r="W88" s="65"/>
    </row>
    <row r="89" ht="36.75" customHeight="1">
      <c r="A89" s="189"/>
      <c r="B89" s="57" t="s">
        <v>214</v>
      </c>
      <c r="C89" s="43"/>
      <c r="D89" s="43"/>
      <c r="E89" s="43"/>
      <c r="F89" s="43"/>
      <c r="G89" s="43"/>
      <c r="H89" s="43"/>
      <c r="I89" s="43"/>
      <c r="J89" s="43"/>
      <c r="K89" s="43"/>
      <c r="L89" s="43"/>
      <c r="M89" s="43"/>
      <c r="N89" s="43"/>
      <c r="O89" s="43"/>
      <c r="P89" s="43"/>
      <c r="Q89" s="43"/>
      <c r="R89" s="43"/>
      <c r="S89" s="43"/>
      <c r="T89" s="43"/>
      <c r="U89" s="43"/>
      <c r="V89" s="44"/>
      <c r="W89" s="65"/>
    </row>
    <row r="90" ht="9.75" customHeight="1">
      <c r="A90" s="35"/>
      <c r="B90" s="37"/>
      <c r="C90" s="37"/>
      <c r="D90" s="37"/>
      <c r="E90" s="36"/>
      <c r="F90" s="37"/>
      <c r="G90" s="37"/>
      <c r="H90" s="37"/>
      <c r="I90" s="37"/>
      <c r="J90" s="37"/>
      <c r="K90" s="37"/>
      <c r="L90" s="37"/>
      <c r="M90" s="37"/>
      <c r="N90" s="37"/>
      <c r="O90" s="37"/>
      <c r="P90" s="37"/>
      <c r="Q90" s="37"/>
      <c r="R90" s="37"/>
      <c r="S90" s="37"/>
      <c r="T90" s="37"/>
      <c r="U90" s="38"/>
      <c r="V90" s="38"/>
      <c r="W90" s="39"/>
    </row>
    <row r="91" ht="15.75" customHeight="1">
      <c r="E91" s="190"/>
    </row>
    <row r="92" ht="15.75" customHeight="1">
      <c r="E92" s="190"/>
    </row>
    <row r="93" ht="15.75" customHeight="1">
      <c r="E93" s="190"/>
    </row>
    <row r="94" ht="15.75" customHeight="1">
      <c r="E94" s="190"/>
    </row>
    <row r="95" ht="15.75" customHeight="1">
      <c r="E95" s="190"/>
    </row>
    <row r="96" ht="15.75" customHeight="1">
      <c r="E96" s="190"/>
    </row>
    <row r="97" ht="15.75" customHeight="1">
      <c r="E97" s="190"/>
    </row>
    <row r="98" ht="15.75" customHeight="1">
      <c r="E98" s="190"/>
    </row>
    <row r="99" ht="15.75" customHeight="1">
      <c r="E99" s="190"/>
    </row>
    <row r="100" ht="15.75" customHeight="1">
      <c r="E100" s="190"/>
    </row>
    <row r="101" ht="15.75" customHeight="1">
      <c r="E101" s="190"/>
    </row>
    <row r="102" ht="15.75" customHeight="1">
      <c r="E102" s="190"/>
    </row>
    <row r="103" ht="15.75" customHeight="1">
      <c r="E103" s="190"/>
    </row>
    <row r="104" ht="15.75" customHeight="1">
      <c r="E104" s="190"/>
    </row>
    <row r="105" ht="15.75" customHeight="1">
      <c r="E105" s="190"/>
    </row>
    <row r="106" ht="15.75" customHeight="1">
      <c r="E106" s="190"/>
    </row>
    <row r="107" ht="15.75" customHeight="1">
      <c r="E107" s="190"/>
    </row>
    <row r="108" ht="15.75" customHeight="1">
      <c r="E108" s="190"/>
    </row>
    <row r="109" ht="15.75" customHeight="1">
      <c r="E109" s="190"/>
    </row>
    <row r="110" ht="15.75" customHeight="1">
      <c r="E110" s="190"/>
    </row>
    <row r="111" ht="15.75" customHeight="1">
      <c r="E111" s="190"/>
    </row>
    <row r="112" ht="15.75" customHeight="1">
      <c r="E112" s="190"/>
    </row>
    <row r="113" ht="15.75" customHeight="1">
      <c r="E113" s="190"/>
    </row>
    <row r="114" ht="15.75" customHeight="1">
      <c r="E114" s="190"/>
    </row>
    <row r="115" ht="15.75" customHeight="1">
      <c r="E115" s="190"/>
    </row>
    <row r="116" ht="15.75" customHeight="1">
      <c r="E116" s="190"/>
    </row>
    <row r="117" ht="15.75" customHeight="1">
      <c r="E117" s="190"/>
    </row>
    <row r="118" ht="15.75" customHeight="1">
      <c r="E118" s="190"/>
    </row>
    <row r="119" ht="15.75" customHeight="1">
      <c r="E119" s="190"/>
    </row>
    <row r="120" ht="15.75" customHeight="1">
      <c r="E120" s="190"/>
    </row>
    <row r="121" ht="15.75" customHeight="1">
      <c r="E121" s="190"/>
    </row>
    <row r="122" ht="15.75" customHeight="1">
      <c r="E122" s="190"/>
    </row>
    <row r="123" ht="15.75" customHeight="1">
      <c r="E123" s="190"/>
    </row>
    <row r="124" ht="15.75" customHeight="1">
      <c r="E124" s="190"/>
    </row>
    <row r="125" ht="15.75" customHeight="1">
      <c r="E125" s="190"/>
    </row>
    <row r="126" ht="15.75" customHeight="1">
      <c r="E126" s="190"/>
    </row>
    <row r="127" ht="15.75" customHeight="1">
      <c r="E127" s="190"/>
    </row>
    <row r="128" ht="15.75" customHeight="1">
      <c r="E128" s="190"/>
    </row>
    <row r="129" ht="15.75" customHeight="1">
      <c r="E129" s="190"/>
    </row>
    <row r="130" ht="15.75" customHeight="1">
      <c r="E130" s="190"/>
    </row>
    <row r="131" ht="15.75" customHeight="1">
      <c r="E131" s="190"/>
    </row>
    <row r="132" ht="15.75" customHeight="1">
      <c r="E132" s="190"/>
    </row>
    <row r="133" ht="15.75" customHeight="1">
      <c r="E133" s="190"/>
    </row>
    <row r="134" ht="15.75" customHeight="1">
      <c r="E134" s="190"/>
    </row>
    <row r="135" ht="15.75" customHeight="1">
      <c r="E135" s="190"/>
    </row>
    <row r="136" ht="15.75" customHeight="1">
      <c r="E136" s="190"/>
    </row>
    <row r="137" ht="15.75" customHeight="1">
      <c r="E137" s="190"/>
    </row>
    <row r="138" ht="15.75" customHeight="1">
      <c r="E138" s="190"/>
    </row>
    <row r="139" ht="15.75" customHeight="1">
      <c r="E139" s="190"/>
    </row>
    <row r="140" ht="15.75" customHeight="1">
      <c r="E140" s="190"/>
    </row>
    <row r="141" ht="15.75" customHeight="1">
      <c r="E141" s="190"/>
    </row>
    <row r="142" ht="15.75" customHeight="1">
      <c r="E142" s="190"/>
    </row>
    <row r="143" ht="15.75" customHeight="1">
      <c r="E143" s="190"/>
    </row>
    <row r="144" ht="15.75" customHeight="1">
      <c r="E144" s="190"/>
    </row>
    <row r="145" ht="15.75" customHeight="1">
      <c r="E145" s="190"/>
    </row>
    <row r="146" ht="15.75" customHeight="1">
      <c r="E146" s="190"/>
    </row>
    <row r="147" ht="15.75" customHeight="1">
      <c r="E147" s="190"/>
    </row>
    <row r="148" ht="15.75" customHeight="1">
      <c r="E148" s="190"/>
    </row>
    <row r="149" ht="15.75" customHeight="1">
      <c r="E149" s="190"/>
    </row>
    <row r="150" ht="15.75" customHeight="1">
      <c r="E150" s="190"/>
    </row>
    <row r="151" ht="15.75" customHeight="1">
      <c r="E151" s="190"/>
    </row>
    <row r="152" ht="15.75" customHeight="1">
      <c r="E152" s="190"/>
    </row>
    <row r="153" ht="15.75" customHeight="1">
      <c r="E153" s="190"/>
    </row>
    <row r="154" ht="15.75" customHeight="1">
      <c r="E154" s="190"/>
    </row>
    <row r="155" ht="15.75" customHeight="1">
      <c r="E155" s="190"/>
    </row>
    <row r="156" ht="15.75" customHeight="1">
      <c r="E156" s="190"/>
    </row>
    <row r="157" ht="15.75" customHeight="1">
      <c r="E157" s="190"/>
    </row>
    <row r="158" ht="15.75" customHeight="1">
      <c r="E158" s="190"/>
    </row>
    <row r="159" ht="15.75" customHeight="1">
      <c r="E159" s="190"/>
    </row>
    <row r="160" ht="15.75" customHeight="1">
      <c r="E160" s="190"/>
    </row>
    <row r="161" ht="15.75" customHeight="1">
      <c r="E161" s="190"/>
    </row>
    <row r="162" ht="15.75" customHeight="1">
      <c r="E162" s="190"/>
    </row>
    <row r="163" ht="15.75" customHeight="1">
      <c r="E163" s="190"/>
    </row>
    <row r="164" ht="15.75" customHeight="1">
      <c r="E164" s="190"/>
    </row>
    <row r="165" ht="15.75" customHeight="1">
      <c r="E165" s="190"/>
    </row>
    <row r="166" ht="15.75" customHeight="1">
      <c r="E166" s="190"/>
    </row>
    <row r="167" ht="15.75" customHeight="1">
      <c r="E167" s="190"/>
    </row>
    <row r="168" ht="15.75" customHeight="1">
      <c r="E168" s="190"/>
    </row>
    <row r="169" ht="15.75" customHeight="1">
      <c r="E169" s="190"/>
    </row>
    <row r="170" ht="15.75" customHeight="1">
      <c r="E170" s="190"/>
    </row>
    <row r="171" ht="15.75" customHeight="1">
      <c r="E171" s="190"/>
    </row>
    <row r="172" ht="15.75" customHeight="1">
      <c r="E172" s="190"/>
    </row>
    <row r="173" ht="15.75" customHeight="1">
      <c r="E173" s="190"/>
    </row>
    <row r="174" ht="15.75" customHeight="1">
      <c r="E174" s="190"/>
    </row>
    <row r="175" ht="15.75" customHeight="1">
      <c r="E175" s="190"/>
    </row>
    <row r="176" ht="15.75" customHeight="1">
      <c r="E176" s="190"/>
    </row>
    <row r="177" ht="15.75" customHeight="1">
      <c r="E177" s="190"/>
    </row>
    <row r="178" ht="15.75" customHeight="1">
      <c r="E178" s="190"/>
    </row>
    <row r="179" ht="15.75" customHeight="1">
      <c r="E179" s="190"/>
    </row>
    <row r="180" ht="15.75" customHeight="1">
      <c r="E180" s="190"/>
    </row>
    <row r="181" ht="15.75" customHeight="1">
      <c r="E181" s="190"/>
    </row>
    <row r="182" ht="15.75" customHeight="1">
      <c r="E182" s="190"/>
    </row>
    <row r="183" ht="15.75" customHeight="1">
      <c r="E183" s="190"/>
    </row>
    <row r="184" ht="15.75" customHeight="1">
      <c r="E184" s="190"/>
    </row>
    <row r="185" ht="15.75" customHeight="1">
      <c r="E185" s="190"/>
    </row>
    <row r="186" ht="15.75" customHeight="1">
      <c r="E186" s="190"/>
    </row>
    <row r="187" ht="15.75" customHeight="1">
      <c r="E187" s="190"/>
    </row>
    <row r="188" ht="15.75" customHeight="1">
      <c r="E188" s="190"/>
    </row>
    <row r="189" ht="15.75" customHeight="1">
      <c r="E189" s="190"/>
    </row>
    <row r="190" ht="15.75" customHeight="1">
      <c r="E190" s="190"/>
    </row>
    <row r="191" ht="15.75" customHeight="1">
      <c r="E191" s="190"/>
    </row>
    <row r="192" ht="15.75" customHeight="1">
      <c r="E192" s="190"/>
    </row>
    <row r="193" ht="15.75" customHeight="1">
      <c r="E193" s="190"/>
    </row>
    <row r="194" ht="15.75" customHeight="1">
      <c r="E194" s="190"/>
    </row>
    <row r="195" ht="15.75" customHeight="1">
      <c r="E195" s="190"/>
    </row>
    <row r="196" ht="15.75" customHeight="1">
      <c r="E196" s="190"/>
    </row>
    <row r="197" ht="15.75" customHeight="1">
      <c r="E197" s="190"/>
    </row>
    <row r="198" ht="15.75" customHeight="1">
      <c r="E198" s="190"/>
    </row>
    <row r="199" ht="15.75" customHeight="1">
      <c r="E199" s="190"/>
    </row>
    <row r="200" ht="15.75" customHeight="1">
      <c r="E200" s="190"/>
    </row>
    <row r="201" ht="15.75" customHeight="1">
      <c r="E201" s="190"/>
    </row>
    <row r="202" ht="15.75" customHeight="1">
      <c r="E202" s="190"/>
    </row>
    <row r="203" ht="15.75" customHeight="1">
      <c r="E203" s="190"/>
    </row>
    <row r="204" ht="15.75" customHeight="1">
      <c r="E204" s="190"/>
    </row>
    <row r="205" ht="15.75" customHeight="1">
      <c r="E205" s="190"/>
    </row>
    <row r="206" ht="15.75" customHeight="1">
      <c r="E206" s="190"/>
    </row>
    <row r="207" ht="15.75" customHeight="1">
      <c r="E207" s="190"/>
    </row>
    <row r="208" ht="15.75" customHeight="1">
      <c r="E208" s="190"/>
    </row>
    <row r="209" ht="15.75" customHeight="1">
      <c r="E209" s="190"/>
    </row>
    <row r="210" ht="15.75" customHeight="1">
      <c r="E210" s="190"/>
    </row>
    <row r="211" ht="15.75" customHeight="1">
      <c r="E211" s="190"/>
    </row>
    <row r="212" ht="15.75" customHeight="1">
      <c r="E212" s="190"/>
    </row>
    <row r="213" ht="15.75" customHeight="1">
      <c r="E213" s="190"/>
    </row>
    <row r="214" ht="15.75" customHeight="1">
      <c r="E214" s="190"/>
    </row>
    <row r="215" ht="15.75" customHeight="1">
      <c r="E215" s="190"/>
    </row>
    <row r="216" ht="15.75" customHeight="1">
      <c r="E216" s="190"/>
    </row>
    <row r="217" ht="15.75" customHeight="1">
      <c r="E217" s="190"/>
    </row>
    <row r="218" ht="15.75" customHeight="1">
      <c r="E218" s="190"/>
    </row>
    <row r="219" ht="15.75" customHeight="1">
      <c r="E219" s="190"/>
    </row>
    <row r="220" ht="15.75" customHeight="1">
      <c r="E220" s="190"/>
    </row>
    <row r="221" ht="15.75" customHeight="1">
      <c r="E221" s="190"/>
    </row>
    <row r="222" ht="15.75" customHeight="1">
      <c r="E222" s="190"/>
    </row>
    <row r="223" ht="15.75" customHeight="1">
      <c r="E223" s="190"/>
    </row>
    <row r="224" ht="15.75" customHeight="1">
      <c r="E224" s="190"/>
    </row>
    <row r="225" ht="15.75" customHeight="1">
      <c r="E225" s="190"/>
    </row>
    <row r="226" ht="15.75" customHeight="1">
      <c r="E226" s="190"/>
    </row>
    <row r="227" ht="15.75" customHeight="1">
      <c r="E227" s="190"/>
    </row>
    <row r="228" ht="15.75" customHeight="1">
      <c r="E228" s="190"/>
    </row>
    <row r="229" ht="15.75" customHeight="1">
      <c r="E229" s="190"/>
    </row>
    <row r="230" ht="15.75" customHeight="1">
      <c r="E230" s="190"/>
    </row>
    <row r="231" ht="15.75" customHeight="1">
      <c r="E231" s="190"/>
    </row>
    <row r="232" ht="15.75" customHeight="1">
      <c r="E232" s="190"/>
    </row>
    <row r="233" ht="15.75" customHeight="1">
      <c r="E233" s="190"/>
    </row>
    <row r="234" ht="15.75" customHeight="1">
      <c r="E234" s="190"/>
    </row>
    <row r="235" ht="15.75" customHeight="1">
      <c r="E235" s="190"/>
    </row>
    <row r="236" ht="15.75" customHeight="1">
      <c r="E236" s="190"/>
    </row>
    <row r="237" ht="15.75" customHeight="1">
      <c r="E237" s="190"/>
    </row>
    <row r="238" ht="15.75" customHeight="1">
      <c r="E238" s="190"/>
    </row>
    <row r="239" ht="15.75" customHeight="1">
      <c r="E239" s="190"/>
    </row>
    <row r="240" ht="15.75" customHeight="1">
      <c r="E240" s="190"/>
    </row>
    <row r="241" ht="15.75" customHeight="1">
      <c r="E241" s="190"/>
    </row>
    <row r="242" ht="15.75" customHeight="1">
      <c r="E242" s="190"/>
    </row>
    <row r="243" ht="15.75" customHeight="1">
      <c r="E243" s="190"/>
    </row>
    <row r="244" ht="15.75" customHeight="1">
      <c r="E244" s="190"/>
    </row>
    <row r="245" ht="15.75" customHeight="1">
      <c r="E245" s="190"/>
    </row>
    <row r="246" ht="15.75" customHeight="1">
      <c r="E246" s="190"/>
    </row>
    <row r="247" ht="15.75" customHeight="1">
      <c r="E247" s="190"/>
    </row>
    <row r="248" ht="15.75" customHeight="1">
      <c r="E248" s="190"/>
    </row>
    <row r="249" ht="15.75" customHeight="1">
      <c r="E249" s="190"/>
    </row>
    <row r="250" ht="15.75" customHeight="1">
      <c r="E250" s="190"/>
    </row>
    <row r="251" ht="15.75" customHeight="1">
      <c r="E251" s="190"/>
    </row>
    <row r="252" ht="15.75" customHeight="1">
      <c r="E252" s="190"/>
    </row>
    <row r="253" ht="15.75" customHeight="1">
      <c r="E253" s="190"/>
    </row>
    <row r="254" ht="15.75" customHeight="1">
      <c r="E254" s="190"/>
    </row>
    <row r="255" ht="15.75" customHeight="1">
      <c r="E255" s="190"/>
    </row>
    <row r="256" ht="15.75" customHeight="1">
      <c r="E256" s="190"/>
    </row>
    <row r="257" ht="15.75" customHeight="1">
      <c r="E257" s="190"/>
    </row>
    <row r="258" ht="15.75" customHeight="1">
      <c r="E258" s="190"/>
    </row>
    <row r="259" ht="15.75" customHeight="1">
      <c r="E259" s="190"/>
    </row>
    <row r="260" ht="15.75" customHeight="1">
      <c r="E260" s="190"/>
    </row>
    <row r="261" ht="15.75" customHeight="1">
      <c r="E261" s="190"/>
    </row>
    <row r="262" ht="15.75" customHeight="1">
      <c r="E262" s="190"/>
    </row>
    <row r="263" ht="15.75" customHeight="1">
      <c r="E263" s="190"/>
    </row>
    <row r="264" ht="15.75" customHeight="1">
      <c r="E264" s="190"/>
    </row>
    <row r="265" ht="15.75" customHeight="1">
      <c r="E265" s="190"/>
    </row>
    <row r="266" ht="15.75" customHeight="1">
      <c r="E266" s="190"/>
    </row>
    <row r="267" ht="15.75" customHeight="1">
      <c r="E267" s="190"/>
    </row>
    <row r="268" ht="15.75" customHeight="1">
      <c r="E268" s="190"/>
    </row>
    <row r="269" ht="15.75" customHeight="1">
      <c r="E269" s="190"/>
    </row>
    <row r="270" ht="15.75" customHeight="1">
      <c r="E270" s="190"/>
    </row>
    <row r="271" ht="15.75" customHeight="1">
      <c r="E271" s="190"/>
    </row>
    <row r="272" ht="15.75" customHeight="1">
      <c r="E272" s="190"/>
    </row>
    <row r="273" ht="15.75" customHeight="1">
      <c r="E273" s="190"/>
    </row>
    <row r="274" ht="15.75" customHeight="1">
      <c r="E274" s="190"/>
    </row>
    <row r="275" ht="15.75" customHeight="1">
      <c r="E275" s="190"/>
    </row>
    <row r="276" ht="15.75" customHeight="1">
      <c r="E276" s="190"/>
    </row>
    <row r="277" ht="15.75" customHeight="1">
      <c r="E277" s="190"/>
    </row>
    <row r="278" ht="15.75" customHeight="1">
      <c r="E278" s="190"/>
    </row>
    <row r="279" ht="15.75" customHeight="1">
      <c r="E279" s="190"/>
    </row>
    <row r="280" ht="15.75" customHeight="1">
      <c r="E280" s="190"/>
    </row>
    <row r="281" ht="15.75" customHeight="1">
      <c r="E281" s="190"/>
    </row>
    <row r="282" ht="15.75" customHeight="1">
      <c r="E282" s="190"/>
    </row>
    <row r="283" ht="15.75" customHeight="1">
      <c r="E283" s="190"/>
    </row>
    <row r="284" ht="15.75" customHeight="1">
      <c r="E284" s="190"/>
    </row>
    <row r="285" ht="15.75" customHeight="1">
      <c r="E285" s="190"/>
    </row>
    <row r="286" ht="15.75" customHeight="1">
      <c r="E286" s="190"/>
    </row>
    <row r="287" ht="15.75" customHeight="1">
      <c r="E287" s="190"/>
    </row>
    <row r="288" ht="15.75" customHeight="1">
      <c r="E288" s="190"/>
    </row>
    <row r="289" ht="15.75" customHeight="1">
      <c r="E289" s="190"/>
    </row>
    <row r="290" ht="15.75" customHeight="1">
      <c r="E290" s="190"/>
    </row>
    <row r="291" ht="15.75" customHeight="1">
      <c r="E291" s="190"/>
    </row>
    <row r="292" ht="15.75" customHeight="1">
      <c r="E292" s="190"/>
    </row>
    <row r="293" ht="15.75" customHeight="1">
      <c r="E293" s="190"/>
    </row>
    <row r="294" ht="15.75" customHeight="1">
      <c r="E294" s="190"/>
    </row>
    <row r="295" ht="15.75" customHeight="1">
      <c r="E295" s="190"/>
    </row>
    <row r="296" ht="15.75" customHeight="1">
      <c r="E296" s="190"/>
    </row>
    <row r="297" ht="15.75" customHeight="1">
      <c r="E297" s="190"/>
    </row>
    <row r="298" ht="15.75" customHeight="1">
      <c r="E298" s="190"/>
    </row>
    <row r="299" ht="15.75" customHeight="1">
      <c r="E299" s="190"/>
    </row>
    <row r="300" ht="15.75" customHeight="1">
      <c r="E300" s="190"/>
    </row>
    <row r="301" ht="15.75" customHeight="1">
      <c r="E301" s="190"/>
    </row>
    <row r="302" ht="15.75" customHeight="1">
      <c r="E302" s="190"/>
    </row>
    <row r="303" ht="15.75" customHeight="1">
      <c r="E303" s="190"/>
    </row>
    <row r="304" ht="15.75" customHeight="1">
      <c r="E304" s="190"/>
    </row>
    <row r="305" ht="15.75" customHeight="1">
      <c r="E305" s="190"/>
    </row>
    <row r="306" ht="15.75" customHeight="1">
      <c r="E306" s="190"/>
    </row>
    <row r="307" ht="15.75" customHeight="1">
      <c r="E307" s="190"/>
    </row>
    <row r="308" ht="15.75" customHeight="1">
      <c r="E308" s="190"/>
    </row>
    <row r="309" ht="15.75" customHeight="1">
      <c r="E309" s="190"/>
    </row>
    <row r="310" ht="15.75" customHeight="1">
      <c r="E310" s="190"/>
    </row>
    <row r="311" ht="15.75" customHeight="1">
      <c r="E311" s="190"/>
    </row>
    <row r="312" ht="15.75" customHeight="1">
      <c r="E312" s="190"/>
    </row>
    <row r="313" ht="15.75" customHeight="1">
      <c r="E313" s="190"/>
    </row>
    <row r="314" ht="15.75" customHeight="1">
      <c r="E314" s="190"/>
    </row>
    <row r="315" ht="15.75" customHeight="1">
      <c r="E315" s="190"/>
    </row>
    <row r="316" ht="15.75" customHeight="1">
      <c r="E316" s="190"/>
    </row>
    <row r="317" ht="15.75" customHeight="1">
      <c r="E317" s="190"/>
    </row>
    <row r="318" ht="15.75" customHeight="1">
      <c r="E318" s="190"/>
    </row>
    <row r="319" ht="15.75" customHeight="1">
      <c r="E319" s="190"/>
    </row>
    <row r="320" ht="15.75" customHeight="1">
      <c r="E320" s="190"/>
    </row>
    <row r="321" ht="15.75" customHeight="1">
      <c r="E321" s="190"/>
    </row>
    <row r="322" ht="15.75" customHeight="1">
      <c r="E322" s="190"/>
    </row>
    <row r="323" ht="15.75" customHeight="1">
      <c r="E323" s="190"/>
    </row>
    <row r="324" ht="15.75" customHeight="1">
      <c r="E324" s="190"/>
    </row>
    <row r="325" ht="15.75" customHeight="1">
      <c r="E325" s="190"/>
    </row>
    <row r="326" ht="15.75" customHeight="1">
      <c r="E326" s="190"/>
    </row>
    <row r="327" ht="15.75" customHeight="1">
      <c r="E327" s="190"/>
    </row>
    <row r="328" ht="15.75" customHeight="1">
      <c r="E328" s="190"/>
    </row>
    <row r="329" ht="15.75" customHeight="1">
      <c r="E329" s="190"/>
    </row>
    <row r="330" ht="15.75" customHeight="1">
      <c r="E330" s="190"/>
    </row>
    <row r="331" ht="15.75" customHeight="1">
      <c r="E331" s="190"/>
    </row>
    <row r="332" ht="15.75" customHeight="1">
      <c r="E332" s="190"/>
    </row>
    <row r="333" ht="15.75" customHeight="1">
      <c r="E333" s="190"/>
    </row>
    <row r="334" ht="15.75" customHeight="1">
      <c r="E334" s="190"/>
    </row>
    <row r="335" ht="15.75" customHeight="1">
      <c r="E335" s="190"/>
    </row>
    <row r="336" ht="15.75" customHeight="1">
      <c r="E336" s="190"/>
    </row>
    <row r="337" ht="15.75" customHeight="1">
      <c r="E337" s="190"/>
    </row>
    <row r="338" ht="15.75" customHeight="1">
      <c r="E338" s="190"/>
    </row>
    <row r="339" ht="15.75" customHeight="1">
      <c r="E339" s="190"/>
    </row>
    <row r="340" ht="15.75" customHeight="1">
      <c r="E340" s="190"/>
    </row>
    <row r="341" ht="15.75" customHeight="1">
      <c r="E341" s="190"/>
    </row>
    <row r="342" ht="15.75" customHeight="1">
      <c r="E342" s="190"/>
    </row>
    <row r="343" ht="15.75" customHeight="1">
      <c r="E343" s="190"/>
    </row>
    <row r="344" ht="15.75" customHeight="1">
      <c r="E344" s="190"/>
    </row>
    <row r="345" ht="15.75" customHeight="1">
      <c r="E345" s="190"/>
    </row>
    <row r="346" ht="15.75" customHeight="1">
      <c r="E346" s="190"/>
    </row>
    <row r="347" ht="15.75" customHeight="1">
      <c r="E347" s="190"/>
    </row>
    <row r="348" ht="15.75" customHeight="1">
      <c r="E348" s="190"/>
    </row>
    <row r="349" ht="15.75" customHeight="1">
      <c r="E349" s="190"/>
    </row>
    <row r="350" ht="15.75" customHeight="1">
      <c r="E350" s="190"/>
    </row>
    <row r="351" ht="15.75" customHeight="1">
      <c r="E351" s="190"/>
    </row>
    <row r="352" ht="15.75" customHeight="1">
      <c r="E352" s="190"/>
    </row>
    <row r="353" ht="15.75" customHeight="1">
      <c r="E353" s="190"/>
    </row>
    <row r="354" ht="15.75" customHeight="1">
      <c r="E354" s="190"/>
    </row>
    <row r="355" ht="15.75" customHeight="1">
      <c r="E355" s="190"/>
    </row>
    <row r="356" ht="15.75" customHeight="1">
      <c r="E356" s="190"/>
    </row>
    <row r="357" ht="15.75" customHeight="1">
      <c r="E357" s="190"/>
    </row>
    <row r="358" ht="15.75" customHeight="1">
      <c r="E358" s="190"/>
    </row>
    <row r="359" ht="15.75" customHeight="1">
      <c r="E359" s="190"/>
    </row>
    <row r="360" ht="15.75" customHeight="1">
      <c r="E360" s="190"/>
    </row>
    <row r="361" ht="15.75" customHeight="1">
      <c r="E361" s="190"/>
    </row>
    <row r="362" ht="15.75" customHeight="1">
      <c r="E362" s="190"/>
    </row>
    <row r="363" ht="15.75" customHeight="1">
      <c r="E363" s="190"/>
    </row>
    <row r="364" ht="15.75" customHeight="1">
      <c r="E364" s="190"/>
    </row>
    <row r="365" ht="15.75" customHeight="1">
      <c r="E365" s="190"/>
    </row>
    <row r="366" ht="15.75" customHeight="1">
      <c r="E366" s="190"/>
    </row>
    <row r="367" ht="15.75" customHeight="1">
      <c r="E367" s="190"/>
    </row>
    <row r="368" ht="15.75" customHeight="1">
      <c r="E368" s="190"/>
    </row>
    <row r="369" ht="15.75" customHeight="1">
      <c r="E369" s="190"/>
    </row>
    <row r="370" ht="15.75" customHeight="1">
      <c r="E370" s="190"/>
    </row>
    <row r="371" ht="15.75" customHeight="1">
      <c r="E371" s="190"/>
    </row>
    <row r="372" ht="15.75" customHeight="1">
      <c r="E372" s="190"/>
    </row>
    <row r="373" ht="15.75" customHeight="1">
      <c r="E373" s="190"/>
    </row>
    <row r="374" ht="15.75" customHeight="1">
      <c r="E374" s="190"/>
    </row>
    <row r="375" ht="15.75" customHeight="1">
      <c r="E375" s="190"/>
    </row>
    <row r="376" ht="15.75" customHeight="1">
      <c r="E376" s="190"/>
    </row>
    <row r="377" ht="15.75" customHeight="1">
      <c r="E377" s="190"/>
    </row>
    <row r="378" ht="15.75" customHeight="1">
      <c r="E378" s="190"/>
    </row>
    <row r="379" ht="15.75" customHeight="1">
      <c r="E379" s="190"/>
    </row>
    <row r="380" ht="15.75" customHeight="1">
      <c r="E380" s="190"/>
    </row>
    <row r="381" ht="15.75" customHeight="1">
      <c r="E381" s="190"/>
    </row>
    <row r="382" ht="15.75" customHeight="1">
      <c r="E382" s="190"/>
    </row>
    <row r="383" ht="15.75" customHeight="1">
      <c r="E383" s="190"/>
    </row>
    <row r="384" ht="15.75" customHeight="1">
      <c r="E384" s="190"/>
    </row>
    <row r="385" ht="15.75" customHeight="1">
      <c r="E385" s="190"/>
    </row>
    <row r="386" ht="15.75" customHeight="1">
      <c r="E386" s="190"/>
    </row>
    <row r="387" ht="15.75" customHeight="1">
      <c r="E387" s="190"/>
    </row>
    <row r="388" ht="15.75" customHeight="1">
      <c r="E388" s="190"/>
    </row>
    <row r="389" ht="15.75" customHeight="1">
      <c r="E389" s="190"/>
    </row>
    <row r="390" ht="15.75" customHeight="1">
      <c r="E390" s="190"/>
    </row>
    <row r="391" ht="15.75" customHeight="1">
      <c r="E391" s="190"/>
    </row>
    <row r="392" ht="15.75" customHeight="1">
      <c r="E392" s="190"/>
    </row>
    <row r="393" ht="15.75" customHeight="1">
      <c r="E393" s="190"/>
    </row>
    <row r="394" ht="15.75" customHeight="1">
      <c r="E394" s="190"/>
    </row>
    <row r="395" ht="15.75" customHeight="1">
      <c r="E395" s="190"/>
    </row>
    <row r="396" ht="15.75" customHeight="1">
      <c r="E396" s="190"/>
    </row>
    <row r="397" ht="15.75" customHeight="1">
      <c r="E397" s="190"/>
    </row>
    <row r="398" ht="15.75" customHeight="1">
      <c r="E398" s="190"/>
    </row>
    <row r="399" ht="15.75" customHeight="1">
      <c r="E399" s="190"/>
    </row>
    <row r="400" ht="15.75" customHeight="1">
      <c r="E400" s="190"/>
    </row>
    <row r="401" ht="15.75" customHeight="1">
      <c r="E401" s="190"/>
    </row>
    <row r="402" ht="15.75" customHeight="1">
      <c r="E402" s="190"/>
    </row>
    <row r="403" ht="15.75" customHeight="1">
      <c r="E403" s="190"/>
    </row>
    <row r="404" ht="15.75" customHeight="1">
      <c r="E404" s="190"/>
    </row>
    <row r="405" ht="15.75" customHeight="1">
      <c r="E405" s="190"/>
    </row>
    <row r="406" ht="15.75" customHeight="1">
      <c r="E406" s="190"/>
    </row>
    <row r="407" ht="15.75" customHeight="1">
      <c r="E407" s="190"/>
    </row>
    <row r="408" ht="15.75" customHeight="1">
      <c r="E408" s="190"/>
    </row>
    <row r="409" ht="15.75" customHeight="1">
      <c r="E409" s="190"/>
    </row>
    <row r="410" ht="15.75" customHeight="1">
      <c r="E410" s="190"/>
    </row>
    <row r="411" ht="15.75" customHeight="1">
      <c r="E411" s="190"/>
    </row>
    <row r="412" ht="15.75" customHeight="1">
      <c r="E412" s="190"/>
    </row>
    <row r="413" ht="15.75" customHeight="1">
      <c r="E413" s="190"/>
    </row>
    <row r="414" ht="15.75" customHeight="1">
      <c r="E414" s="190"/>
    </row>
    <row r="415" ht="15.75" customHeight="1">
      <c r="E415" s="190"/>
    </row>
    <row r="416" ht="15.75" customHeight="1">
      <c r="E416" s="190"/>
    </row>
    <row r="417" ht="15.75" customHeight="1">
      <c r="E417" s="190"/>
    </row>
    <row r="418" ht="15.75" customHeight="1">
      <c r="E418" s="190"/>
    </row>
    <row r="419" ht="15.75" customHeight="1">
      <c r="E419" s="190"/>
    </row>
    <row r="420" ht="15.75" customHeight="1">
      <c r="E420" s="190"/>
    </row>
    <row r="421" ht="15.75" customHeight="1">
      <c r="E421" s="190"/>
    </row>
    <row r="422" ht="15.75" customHeight="1">
      <c r="E422" s="190"/>
    </row>
    <row r="423" ht="15.75" customHeight="1">
      <c r="E423" s="190"/>
    </row>
    <row r="424" ht="15.75" customHeight="1">
      <c r="E424" s="190"/>
    </row>
    <row r="425" ht="15.75" customHeight="1">
      <c r="E425" s="190"/>
    </row>
    <row r="426" ht="15.75" customHeight="1">
      <c r="E426" s="190"/>
    </row>
    <row r="427" ht="15.75" customHeight="1">
      <c r="E427" s="190"/>
    </row>
    <row r="428" ht="15.75" customHeight="1">
      <c r="E428" s="190"/>
    </row>
    <row r="429" ht="15.75" customHeight="1">
      <c r="E429" s="190"/>
    </row>
    <row r="430" ht="15.75" customHeight="1">
      <c r="E430" s="190"/>
    </row>
    <row r="431" ht="15.75" customHeight="1">
      <c r="E431" s="190"/>
    </row>
    <row r="432" ht="15.75" customHeight="1">
      <c r="E432" s="190"/>
    </row>
    <row r="433" ht="15.75" customHeight="1">
      <c r="E433" s="190"/>
    </row>
    <row r="434" ht="15.75" customHeight="1">
      <c r="E434" s="190"/>
    </row>
    <row r="435" ht="15.75" customHeight="1">
      <c r="E435" s="190"/>
    </row>
    <row r="436" ht="15.75" customHeight="1">
      <c r="E436" s="190"/>
    </row>
    <row r="437" ht="15.75" customHeight="1">
      <c r="E437" s="190"/>
    </row>
    <row r="438" ht="15.75" customHeight="1">
      <c r="E438" s="190"/>
    </row>
    <row r="439" ht="15.75" customHeight="1">
      <c r="E439" s="190"/>
    </row>
    <row r="440" ht="15.75" customHeight="1">
      <c r="E440" s="190"/>
    </row>
    <row r="441" ht="15.75" customHeight="1">
      <c r="E441" s="190"/>
    </row>
    <row r="442" ht="15.75" customHeight="1">
      <c r="E442" s="190"/>
    </row>
    <row r="443" ht="15.75" customHeight="1">
      <c r="E443" s="190"/>
    </row>
    <row r="444" ht="15.75" customHeight="1">
      <c r="E444" s="190"/>
    </row>
    <row r="445" ht="15.75" customHeight="1">
      <c r="E445" s="190"/>
    </row>
    <row r="446" ht="15.75" customHeight="1">
      <c r="E446" s="190"/>
    </row>
    <row r="447" ht="15.75" customHeight="1">
      <c r="E447" s="190"/>
    </row>
    <row r="448" ht="15.75" customHeight="1">
      <c r="E448" s="190"/>
    </row>
    <row r="449" ht="15.75" customHeight="1">
      <c r="E449" s="190"/>
    </row>
    <row r="450" ht="15.75" customHeight="1">
      <c r="E450" s="190"/>
    </row>
    <row r="451" ht="15.75" customHeight="1">
      <c r="E451" s="190"/>
    </row>
    <row r="452" ht="15.75" customHeight="1">
      <c r="E452" s="190"/>
    </row>
    <row r="453" ht="15.75" customHeight="1">
      <c r="E453" s="190"/>
    </row>
    <row r="454" ht="15.75" customHeight="1">
      <c r="E454" s="190"/>
    </row>
    <row r="455" ht="15.75" customHeight="1">
      <c r="E455" s="190"/>
    </row>
    <row r="456" ht="15.75" customHeight="1">
      <c r="E456" s="190"/>
    </row>
    <row r="457" ht="15.75" customHeight="1">
      <c r="E457" s="190"/>
    </row>
    <row r="458" ht="15.75" customHeight="1">
      <c r="E458" s="190"/>
    </row>
    <row r="459" ht="15.75" customHeight="1">
      <c r="E459" s="190"/>
    </row>
    <row r="460" ht="15.75" customHeight="1">
      <c r="E460" s="190"/>
    </row>
    <row r="461" ht="15.75" customHeight="1">
      <c r="E461" s="190"/>
    </row>
    <row r="462" ht="15.75" customHeight="1">
      <c r="E462" s="190"/>
    </row>
    <row r="463" ht="15.75" customHeight="1">
      <c r="E463" s="190"/>
    </row>
    <row r="464" ht="15.75" customHeight="1">
      <c r="E464" s="190"/>
    </row>
    <row r="465" ht="15.75" customHeight="1">
      <c r="E465" s="190"/>
    </row>
    <row r="466" ht="15.75" customHeight="1">
      <c r="E466" s="190"/>
    </row>
    <row r="467" ht="15.75" customHeight="1">
      <c r="E467" s="190"/>
    </row>
    <row r="468" ht="15.75" customHeight="1">
      <c r="E468" s="190"/>
    </row>
    <row r="469" ht="15.75" customHeight="1">
      <c r="E469" s="190"/>
    </row>
    <row r="470" ht="15.75" customHeight="1">
      <c r="E470" s="190"/>
    </row>
    <row r="471" ht="15.75" customHeight="1">
      <c r="E471" s="190"/>
    </row>
    <row r="472" ht="15.75" customHeight="1">
      <c r="E472" s="190"/>
    </row>
    <row r="473" ht="15.75" customHeight="1">
      <c r="E473" s="190"/>
    </row>
    <row r="474" ht="15.75" customHeight="1">
      <c r="E474" s="190"/>
    </row>
    <row r="475" ht="15.75" customHeight="1">
      <c r="E475" s="190"/>
    </row>
    <row r="476" ht="15.75" customHeight="1">
      <c r="E476" s="190"/>
    </row>
    <row r="477" ht="15.75" customHeight="1">
      <c r="E477" s="190"/>
    </row>
    <row r="478" ht="15.75" customHeight="1">
      <c r="E478" s="190"/>
    </row>
    <row r="479" ht="15.75" customHeight="1">
      <c r="E479" s="190"/>
    </row>
    <row r="480" ht="15.75" customHeight="1">
      <c r="E480" s="190"/>
    </row>
    <row r="481" ht="15.75" customHeight="1">
      <c r="E481" s="190"/>
    </row>
    <row r="482" ht="15.75" customHeight="1">
      <c r="E482" s="190"/>
    </row>
    <row r="483" ht="15.75" customHeight="1">
      <c r="E483" s="190"/>
    </row>
    <row r="484" ht="15.75" customHeight="1">
      <c r="E484" s="190"/>
    </row>
    <row r="485" ht="15.75" customHeight="1">
      <c r="E485" s="190"/>
    </row>
    <row r="486" ht="15.75" customHeight="1">
      <c r="E486" s="190"/>
    </row>
    <row r="487" ht="15.75" customHeight="1">
      <c r="E487" s="190"/>
    </row>
    <row r="488" ht="15.75" customHeight="1">
      <c r="E488" s="190"/>
    </row>
    <row r="489" ht="15.75" customHeight="1">
      <c r="E489" s="190"/>
    </row>
    <row r="490" ht="15.75" customHeight="1">
      <c r="E490" s="190"/>
    </row>
    <row r="491" ht="15.75" customHeight="1">
      <c r="E491" s="190"/>
    </row>
    <row r="492" ht="15.75" customHeight="1">
      <c r="E492" s="190"/>
    </row>
    <row r="493" ht="15.75" customHeight="1">
      <c r="E493" s="190"/>
    </row>
    <row r="494" ht="15.75" customHeight="1">
      <c r="E494" s="190"/>
    </row>
    <row r="495" ht="15.75" customHeight="1">
      <c r="E495" s="190"/>
    </row>
    <row r="496" ht="15.75" customHeight="1">
      <c r="E496" s="190"/>
    </row>
    <row r="497" ht="15.75" customHeight="1">
      <c r="E497" s="190"/>
    </row>
    <row r="498" ht="15.75" customHeight="1">
      <c r="E498" s="190"/>
    </row>
    <row r="499" ht="15.75" customHeight="1">
      <c r="E499" s="190"/>
    </row>
    <row r="500" ht="15.75" customHeight="1">
      <c r="E500" s="190"/>
    </row>
    <row r="501" ht="15.75" customHeight="1">
      <c r="E501" s="190"/>
    </row>
    <row r="502" ht="15.75" customHeight="1">
      <c r="E502" s="190"/>
    </row>
    <row r="503" ht="15.75" customHeight="1">
      <c r="E503" s="190"/>
    </row>
    <row r="504" ht="15.75" customHeight="1">
      <c r="E504" s="190"/>
    </row>
    <row r="505" ht="15.75" customHeight="1">
      <c r="E505" s="190"/>
    </row>
    <row r="506" ht="15.75" customHeight="1">
      <c r="E506" s="190"/>
    </row>
    <row r="507" ht="15.75" customHeight="1">
      <c r="E507" s="190"/>
    </row>
    <row r="508" ht="15.75" customHeight="1">
      <c r="E508" s="190"/>
    </row>
    <row r="509" ht="15.75" customHeight="1">
      <c r="E509" s="190"/>
    </row>
    <row r="510" ht="15.75" customHeight="1">
      <c r="E510" s="190"/>
    </row>
    <row r="511" ht="15.75" customHeight="1">
      <c r="E511" s="190"/>
    </row>
    <row r="512" ht="15.75" customHeight="1">
      <c r="E512" s="190"/>
    </row>
    <row r="513" ht="15.75" customHeight="1">
      <c r="E513" s="190"/>
    </row>
    <row r="514" ht="15.75" customHeight="1">
      <c r="E514" s="190"/>
    </row>
    <row r="515" ht="15.75" customHeight="1">
      <c r="E515" s="190"/>
    </row>
    <row r="516" ht="15.75" customHeight="1">
      <c r="E516" s="190"/>
    </row>
    <row r="517" ht="15.75" customHeight="1">
      <c r="E517" s="190"/>
    </row>
    <row r="518" ht="15.75" customHeight="1">
      <c r="E518" s="190"/>
    </row>
    <row r="519" ht="15.75" customHeight="1">
      <c r="E519" s="190"/>
    </row>
    <row r="520" ht="15.75" customHeight="1">
      <c r="E520" s="190"/>
    </row>
    <row r="521" ht="15.75" customHeight="1">
      <c r="E521" s="190"/>
    </row>
    <row r="522" ht="15.75" customHeight="1">
      <c r="E522" s="190"/>
    </row>
    <row r="523" ht="15.75" customHeight="1">
      <c r="E523" s="190"/>
    </row>
    <row r="524" ht="15.75" customHeight="1">
      <c r="E524" s="190"/>
    </row>
    <row r="525" ht="15.75" customHeight="1">
      <c r="E525" s="190"/>
    </row>
    <row r="526" ht="15.75" customHeight="1">
      <c r="E526" s="190"/>
    </row>
    <row r="527" ht="15.75" customHeight="1">
      <c r="E527" s="190"/>
    </row>
    <row r="528" ht="15.75" customHeight="1">
      <c r="E528" s="190"/>
    </row>
    <row r="529" ht="15.75" customHeight="1">
      <c r="E529" s="190"/>
    </row>
    <row r="530" ht="15.75" customHeight="1">
      <c r="E530" s="190"/>
    </row>
    <row r="531" ht="15.75" customHeight="1">
      <c r="E531" s="190"/>
    </row>
    <row r="532" ht="15.75" customHeight="1">
      <c r="E532" s="190"/>
    </row>
    <row r="533" ht="15.75" customHeight="1">
      <c r="E533" s="190"/>
    </row>
    <row r="534" ht="15.75" customHeight="1">
      <c r="E534" s="190"/>
    </row>
    <row r="535" ht="15.75" customHeight="1">
      <c r="E535" s="190"/>
    </row>
    <row r="536" ht="15.75" customHeight="1">
      <c r="E536" s="190"/>
    </row>
    <row r="537" ht="15.75" customHeight="1">
      <c r="E537" s="190"/>
    </row>
    <row r="538" ht="15.75" customHeight="1">
      <c r="E538" s="190"/>
    </row>
    <row r="539" ht="15.75" customHeight="1">
      <c r="E539" s="190"/>
    </row>
    <row r="540" ht="15.75" customHeight="1">
      <c r="E540" s="190"/>
    </row>
    <row r="541" ht="15.75" customHeight="1">
      <c r="E541" s="190"/>
    </row>
    <row r="542" ht="15.75" customHeight="1">
      <c r="E542" s="190"/>
    </row>
    <row r="543" ht="15.75" customHeight="1">
      <c r="E543" s="190"/>
    </row>
    <row r="544" ht="15.75" customHeight="1">
      <c r="E544" s="190"/>
    </row>
    <row r="545" ht="15.75" customHeight="1">
      <c r="E545" s="190"/>
    </row>
    <row r="546" ht="15.75" customHeight="1">
      <c r="E546" s="190"/>
    </row>
    <row r="547" ht="15.75" customHeight="1">
      <c r="E547" s="190"/>
    </row>
    <row r="548" ht="15.75" customHeight="1">
      <c r="E548" s="190"/>
    </row>
    <row r="549" ht="15.75" customHeight="1">
      <c r="E549" s="190"/>
    </row>
    <row r="550" ht="15.75" customHeight="1">
      <c r="E550" s="190"/>
    </row>
    <row r="551" ht="15.75" customHeight="1">
      <c r="E551" s="190"/>
    </row>
    <row r="552" ht="15.75" customHeight="1">
      <c r="E552" s="190"/>
    </row>
    <row r="553" ht="15.75" customHeight="1">
      <c r="E553" s="190"/>
    </row>
    <row r="554" ht="15.75" customHeight="1">
      <c r="E554" s="190"/>
    </row>
    <row r="555" ht="15.75" customHeight="1">
      <c r="E555" s="190"/>
    </row>
    <row r="556" ht="15.75" customHeight="1">
      <c r="E556" s="190"/>
    </row>
    <row r="557" ht="15.75" customHeight="1">
      <c r="E557" s="190"/>
    </row>
    <row r="558" ht="15.75" customHeight="1">
      <c r="E558" s="190"/>
    </row>
    <row r="559" ht="15.75" customHeight="1">
      <c r="E559" s="190"/>
    </row>
    <row r="560" ht="15.75" customHeight="1">
      <c r="E560" s="190"/>
    </row>
    <row r="561" ht="15.75" customHeight="1">
      <c r="E561" s="190"/>
    </row>
    <row r="562" ht="15.75" customHeight="1">
      <c r="E562" s="190"/>
    </row>
    <row r="563" ht="15.75" customHeight="1">
      <c r="E563" s="190"/>
    </row>
    <row r="564" ht="15.75" customHeight="1">
      <c r="E564" s="190"/>
    </row>
    <row r="565" ht="15.75" customHeight="1">
      <c r="E565" s="190"/>
    </row>
    <row r="566" ht="15.75" customHeight="1">
      <c r="E566" s="190"/>
    </row>
    <row r="567" ht="15.75" customHeight="1">
      <c r="E567" s="190"/>
    </row>
    <row r="568" ht="15.75" customHeight="1">
      <c r="E568" s="190"/>
    </row>
    <row r="569" ht="15.75" customHeight="1">
      <c r="E569" s="190"/>
    </row>
    <row r="570" ht="15.75" customHeight="1">
      <c r="E570" s="190"/>
    </row>
    <row r="571" ht="15.75" customHeight="1">
      <c r="E571" s="190"/>
    </row>
    <row r="572" ht="15.75" customHeight="1">
      <c r="E572" s="190"/>
    </row>
    <row r="573" ht="15.75" customHeight="1">
      <c r="E573" s="190"/>
    </row>
    <row r="574" ht="15.75" customHeight="1">
      <c r="E574" s="190"/>
    </row>
    <row r="575" ht="15.75" customHeight="1">
      <c r="E575" s="190"/>
    </row>
    <row r="576" ht="15.75" customHeight="1">
      <c r="E576" s="190"/>
    </row>
    <row r="577" ht="15.75" customHeight="1">
      <c r="E577" s="190"/>
    </row>
    <row r="578" ht="15.75" customHeight="1">
      <c r="E578" s="190"/>
    </row>
    <row r="579" ht="15.75" customHeight="1">
      <c r="E579" s="190"/>
    </row>
    <row r="580" ht="15.75" customHeight="1">
      <c r="E580" s="190"/>
    </row>
    <row r="581" ht="15.75" customHeight="1">
      <c r="E581" s="190"/>
    </row>
    <row r="582" ht="15.75" customHeight="1">
      <c r="E582" s="190"/>
    </row>
    <row r="583" ht="15.75" customHeight="1">
      <c r="E583" s="190"/>
    </row>
    <row r="584" ht="15.75" customHeight="1">
      <c r="E584" s="190"/>
    </row>
    <row r="585" ht="15.75" customHeight="1">
      <c r="E585" s="190"/>
    </row>
    <row r="586" ht="15.75" customHeight="1">
      <c r="E586" s="190"/>
    </row>
    <row r="587" ht="15.75" customHeight="1">
      <c r="E587" s="190"/>
    </row>
    <row r="588" ht="15.75" customHeight="1">
      <c r="E588" s="190"/>
    </row>
    <row r="589" ht="15.75" customHeight="1">
      <c r="E589" s="190"/>
    </row>
    <row r="590" ht="15.75" customHeight="1">
      <c r="E590" s="190"/>
    </row>
    <row r="591" ht="15.75" customHeight="1">
      <c r="E591" s="190"/>
    </row>
    <row r="592" ht="15.75" customHeight="1">
      <c r="E592" s="190"/>
    </row>
    <row r="593" ht="15.75" customHeight="1">
      <c r="E593" s="190"/>
    </row>
    <row r="594" ht="15.75" customHeight="1">
      <c r="E594" s="190"/>
    </row>
    <row r="595" ht="15.75" customHeight="1">
      <c r="E595" s="190"/>
    </row>
    <row r="596" ht="15.75" customHeight="1">
      <c r="E596" s="190"/>
    </row>
    <row r="597" ht="15.75" customHeight="1">
      <c r="E597" s="190"/>
    </row>
    <row r="598" ht="15.75" customHeight="1">
      <c r="E598" s="190"/>
    </row>
    <row r="599" ht="15.75" customHeight="1">
      <c r="E599" s="190"/>
    </row>
    <row r="600" ht="15.75" customHeight="1">
      <c r="E600" s="190"/>
    </row>
    <row r="601" ht="15.75" customHeight="1">
      <c r="E601" s="190"/>
    </row>
    <row r="602" ht="15.75" customHeight="1">
      <c r="E602" s="190"/>
    </row>
    <row r="603" ht="15.75" customHeight="1">
      <c r="E603" s="190"/>
    </row>
    <row r="604" ht="15.75" customHeight="1">
      <c r="E604" s="190"/>
    </row>
    <row r="605" ht="15.75" customHeight="1">
      <c r="E605" s="190"/>
    </row>
    <row r="606" ht="15.75" customHeight="1">
      <c r="E606" s="190"/>
    </row>
    <row r="607" ht="15.75" customHeight="1">
      <c r="E607" s="190"/>
    </row>
    <row r="608" ht="15.75" customHeight="1">
      <c r="E608" s="190"/>
    </row>
    <row r="609" ht="15.75" customHeight="1">
      <c r="E609" s="190"/>
    </row>
    <row r="610" ht="15.75" customHeight="1">
      <c r="E610" s="190"/>
    </row>
    <row r="611" ht="15.75" customHeight="1">
      <c r="E611" s="190"/>
    </row>
    <row r="612" ht="15.75" customHeight="1">
      <c r="E612" s="190"/>
    </row>
    <row r="613" ht="15.75" customHeight="1">
      <c r="E613" s="190"/>
    </row>
    <row r="614" ht="15.75" customHeight="1">
      <c r="E614" s="190"/>
    </row>
    <row r="615" ht="15.75" customHeight="1">
      <c r="E615" s="190"/>
    </row>
    <row r="616" ht="15.75" customHeight="1">
      <c r="E616" s="190"/>
    </row>
    <row r="617" ht="15.75" customHeight="1">
      <c r="E617" s="190"/>
    </row>
    <row r="618" ht="15.75" customHeight="1">
      <c r="E618" s="190"/>
    </row>
    <row r="619" ht="15.75" customHeight="1">
      <c r="E619" s="190"/>
    </row>
    <row r="620" ht="15.75" customHeight="1">
      <c r="E620" s="190"/>
    </row>
    <row r="621" ht="15.75" customHeight="1">
      <c r="E621" s="190"/>
    </row>
    <row r="622" ht="15.75" customHeight="1">
      <c r="E622" s="190"/>
    </row>
    <row r="623" ht="15.75" customHeight="1">
      <c r="E623" s="190"/>
    </row>
    <row r="624" ht="15.75" customHeight="1">
      <c r="E624" s="190"/>
    </row>
    <row r="625" ht="15.75" customHeight="1">
      <c r="E625" s="190"/>
    </row>
    <row r="626" ht="15.75" customHeight="1">
      <c r="E626" s="190"/>
    </row>
    <row r="627" ht="15.75" customHeight="1">
      <c r="E627" s="190"/>
    </row>
    <row r="628" ht="15.75" customHeight="1">
      <c r="E628" s="190"/>
    </row>
    <row r="629" ht="15.75" customHeight="1">
      <c r="E629" s="190"/>
    </row>
    <row r="630" ht="15.75" customHeight="1">
      <c r="E630" s="190"/>
    </row>
    <row r="631" ht="15.75" customHeight="1">
      <c r="E631" s="190"/>
    </row>
    <row r="632" ht="15.75" customHeight="1">
      <c r="E632" s="190"/>
    </row>
    <row r="633" ht="15.75" customHeight="1">
      <c r="E633" s="190"/>
    </row>
    <row r="634" ht="15.75" customHeight="1">
      <c r="E634" s="190"/>
    </row>
    <row r="635" ht="15.75" customHeight="1">
      <c r="E635" s="190"/>
    </row>
    <row r="636" ht="15.75" customHeight="1">
      <c r="E636" s="190"/>
    </row>
    <row r="637" ht="15.75" customHeight="1">
      <c r="E637" s="190"/>
    </row>
    <row r="638" ht="15.75" customHeight="1">
      <c r="E638" s="190"/>
    </row>
    <row r="639" ht="15.75" customHeight="1">
      <c r="E639" s="190"/>
    </row>
    <row r="640" ht="15.75" customHeight="1">
      <c r="E640" s="190"/>
    </row>
    <row r="641" ht="15.75" customHeight="1">
      <c r="E641" s="190"/>
    </row>
    <row r="642" ht="15.75" customHeight="1">
      <c r="E642" s="190"/>
    </row>
    <row r="643" ht="15.75" customHeight="1">
      <c r="E643" s="190"/>
    </row>
    <row r="644" ht="15.75" customHeight="1">
      <c r="E644" s="190"/>
    </row>
    <row r="645" ht="15.75" customHeight="1">
      <c r="E645" s="190"/>
    </row>
    <row r="646" ht="15.75" customHeight="1">
      <c r="E646" s="190"/>
    </row>
    <row r="647" ht="15.75" customHeight="1">
      <c r="E647" s="190"/>
    </row>
    <row r="648" ht="15.75" customHeight="1">
      <c r="E648" s="190"/>
    </row>
    <row r="649" ht="15.75" customHeight="1">
      <c r="E649" s="190"/>
    </row>
    <row r="650" ht="15.75" customHeight="1">
      <c r="E650" s="190"/>
    </row>
    <row r="651" ht="15.75" customHeight="1">
      <c r="E651" s="190"/>
    </row>
    <row r="652" ht="15.75" customHeight="1">
      <c r="E652" s="190"/>
    </row>
    <row r="653" ht="15.75" customHeight="1">
      <c r="E653" s="190"/>
    </row>
    <row r="654" ht="15.75" customHeight="1">
      <c r="E654" s="190"/>
    </row>
    <row r="655" ht="15.75" customHeight="1">
      <c r="E655" s="190"/>
    </row>
    <row r="656" ht="15.75" customHeight="1">
      <c r="E656" s="190"/>
    </row>
    <row r="657" ht="15.75" customHeight="1">
      <c r="E657" s="190"/>
    </row>
    <row r="658" ht="15.75" customHeight="1">
      <c r="E658" s="190"/>
    </row>
    <row r="659" ht="15.75" customHeight="1">
      <c r="E659" s="190"/>
    </row>
    <row r="660" ht="15.75" customHeight="1">
      <c r="E660" s="190"/>
    </row>
    <row r="661" ht="15.75" customHeight="1">
      <c r="E661" s="190"/>
    </row>
    <row r="662" ht="15.75" customHeight="1">
      <c r="E662" s="190"/>
    </row>
    <row r="663" ht="15.75" customHeight="1">
      <c r="E663" s="190"/>
    </row>
    <row r="664" ht="15.75" customHeight="1">
      <c r="E664" s="190"/>
    </row>
    <row r="665" ht="15.75" customHeight="1">
      <c r="E665" s="190"/>
    </row>
    <row r="666" ht="15.75" customHeight="1">
      <c r="E666" s="190"/>
    </row>
    <row r="667" ht="15.75" customHeight="1">
      <c r="E667" s="190"/>
    </row>
    <row r="668" ht="15.75" customHeight="1">
      <c r="E668" s="190"/>
    </row>
    <row r="669" ht="15.75" customHeight="1">
      <c r="E669" s="190"/>
    </row>
    <row r="670" ht="15.75" customHeight="1">
      <c r="E670" s="190"/>
    </row>
    <row r="671" ht="15.75" customHeight="1">
      <c r="E671" s="190"/>
    </row>
    <row r="672" ht="15.75" customHeight="1">
      <c r="E672" s="190"/>
    </row>
    <row r="673" ht="15.75" customHeight="1">
      <c r="E673" s="190"/>
    </row>
    <row r="674" ht="15.75" customHeight="1">
      <c r="E674" s="190"/>
    </row>
    <row r="675" ht="15.75" customHeight="1">
      <c r="E675" s="190"/>
    </row>
    <row r="676" ht="15.75" customHeight="1">
      <c r="E676" s="190"/>
    </row>
    <row r="677" ht="15.75" customHeight="1">
      <c r="E677" s="190"/>
    </row>
    <row r="678" ht="15.75" customHeight="1">
      <c r="E678" s="190"/>
    </row>
    <row r="679" ht="15.75" customHeight="1">
      <c r="E679" s="190"/>
    </row>
    <row r="680" ht="15.75" customHeight="1">
      <c r="E680" s="190"/>
    </row>
    <row r="681" ht="15.75" customHeight="1">
      <c r="E681" s="190"/>
    </row>
    <row r="682" ht="15.75" customHeight="1">
      <c r="E682" s="190"/>
    </row>
    <row r="683" ht="15.75" customHeight="1">
      <c r="E683" s="190"/>
    </row>
    <row r="684" ht="15.75" customHeight="1">
      <c r="E684" s="190"/>
    </row>
    <row r="685" ht="15.75" customHeight="1">
      <c r="E685" s="190"/>
    </row>
    <row r="686" ht="15.75" customHeight="1">
      <c r="E686" s="190"/>
    </row>
    <row r="687" ht="15.75" customHeight="1">
      <c r="E687" s="190"/>
    </row>
    <row r="688" ht="15.75" customHeight="1">
      <c r="E688" s="190"/>
    </row>
    <row r="689" ht="15.75" customHeight="1">
      <c r="E689" s="190"/>
    </row>
    <row r="690" ht="15.75" customHeight="1">
      <c r="E690" s="190"/>
    </row>
    <row r="691" ht="15.75" customHeight="1">
      <c r="E691" s="190"/>
    </row>
    <row r="692" ht="15.75" customHeight="1">
      <c r="E692" s="190"/>
    </row>
    <row r="693" ht="15.75" customHeight="1">
      <c r="E693" s="190"/>
    </row>
    <row r="694" ht="15.75" customHeight="1">
      <c r="E694" s="190"/>
    </row>
    <row r="695" ht="15.75" customHeight="1">
      <c r="E695" s="190"/>
    </row>
    <row r="696" ht="15.75" customHeight="1">
      <c r="E696" s="190"/>
    </row>
    <row r="697" ht="15.75" customHeight="1">
      <c r="E697" s="190"/>
    </row>
    <row r="698" ht="15.75" customHeight="1">
      <c r="E698" s="190"/>
    </row>
    <row r="699" ht="15.75" customHeight="1">
      <c r="E699" s="190"/>
    </row>
    <row r="700" ht="15.75" customHeight="1">
      <c r="E700" s="190"/>
    </row>
    <row r="701" ht="15.75" customHeight="1">
      <c r="E701" s="190"/>
    </row>
    <row r="702" ht="15.75" customHeight="1">
      <c r="E702" s="190"/>
    </row>
    <row r="703" ht="15.75" customHeight="1">
      <c r="E703" s="190"/>
    </row>
    <row r="704" ht="15.75" customHeight="1">
      <c r="E704" s="190"/>
    </row>
    <row r="705" ht="15.75" customHeight="1">
      <c r="E705" s="190"/>
    </row>
    <row r="706" ht="15.75" customHeight="1">
      <c r="E706" s="190"/>
    </row>
    <row r="707" ht="15.75" customHeight="1">
      <c r="E707" s="190"/>
    </row>
    <row r="708" ht="15.75" customHeight="1">
      <c r="E708" s="190"/>
    </row>
    <row r="709" ht="15.75" customHeight="1">
      <c r="E709" s="190"/>
    </row>
    <row r="710" ht="15.75" customHeight="1">
      <c r="E710" s="190"/>
    </row>
    <row r="711" ht="15.75" customHeight="1">
      <c r="E711" s="190"/>
    </row>
    <row r="712" ht="15.75" customHeight="1">
      <c r="E712" s="190"/>
    </row>
    <row r="713" ht="15.75" customHeight="1">
      <c r="E713" s="190"/>
    </row>
    <row r="714" ht="15.75" customHeight="1">
      <c r="E714" s="190"/>
    </row>
    <row r="715" ht="15.75" customHeight="1">
      <c r="E715" s="190"/>
    </row>
    <row r="716" ht="15.75" customHeight="1">
      <c r="E716" s="190"/>
    </row>
    <row r="717" ht="15.75" customHeight="1">
      <c r="E717" s="190"/>
    </row>
    <row r="718" ht="15.75" customHeight="1">
      <c r="E718" s="190"/>
    </row>
    <row r="719" ht="15.75" customHeight="1">
      <c r="E719" s="190"/>
    </row>
    <row r="720" ht="15.75" customHeight="1">
      <c r="E720" s="190"/>
    </row>
    <row r="721" ht="15.75" customHeight="1">
      <c r="E721" s="190"/>
    </row>
    <row r="722" ht="15.75" customHeight="1">
      <c r="E722" s="190"/>
    </row>
    <row r="723" ht="15.75" customHeight="1">
      <c r="E723" s="190"/>
    </row>
    <row r="724" ht="15.75" customHeight="1">
      <c r="E724" s="190"/>
    </row>
    <row r="725" ht="15.75" customHeight="1">
      <c r="E725" s="190"/>
    </row>
    <row r="726" ht="15.75" customHeight="1">
      <c r="E726" s="190"/>
    </row>
    <row r="727" ht="15.75" customHeight="1">
      <c r="E727" s="190"/>
    </row>
    <row r="728" ht="15.75" customHeight="1">
      <c r="E728" s="190"/>
    </row>
    <row r="729" ht="15.75" customHeight="1">
      <c r="E729" s="190"/>
    </row>
    <row r="730" ht="15.75" customHeight="1">
      <c r="E730" s="190"/>
    </row>
    <row r="731" ht="15.75" customHeight="1">
      <c r="E731" s="190"/>
    </row>
    <row r="732" ht="15.75" customHeight="1">
      <c r="E732" s="190"/>
    </row>
    <row r="733" ht="15.75" customHeight="1">
      <c r="E733" s="190"/>
    </row>
    <row r="734" ht="15.75" customHeight="1">
      <c r="E734" s="190"/>
    </row>
    <row r="735" ht="15.75" customHeight="1">
      <c r="E735" s="190"/>
    </row>
    <row r="736" ht="15.75" customHeight="1">
      <c r="E736" s="190"/>
    </row>
    <row r="737" ht="15.75" customHeight="1">
      <c r="E737" s="190"/>
    </row>
    <row r="738" ht="15.75" customHeight="1">
      <c r="E738" s="190"/>
    </row>
    <row r="739" ht="15.75" customHeight="1">
      <c r="E739" s="190"/>
    </row>
    <row r="740" ht="15.75" customHeight="1">
      <c r="E740" s="190"/>
    </row>
    <row r="741" ht="15.75" customHeight="1">
      <c r="E741" s="190"/>
    </row>
    <row r="742" ht="15.75" customHeight="1">
      <c r="E742" s="190"/>
    </row>
    <row r="743" ht="15.75" customHeight="1">
      <c r="E743" s="190"/>
    </row>
    <row r="744" ht="15.75" customHeight="1">
      <c r="E744" s="190"/>
    </row>
    <row r="745" ht="15.75" customHeight="1">
      <c r="E745" s="190"/>
    </row>
    <row r="746" ht="15.75" customHeight="1">
      <c r="E746" s="190"/>
    </row>
    <row r="747" ht="15.75" customHeight="1">
      <c r="E747" s="190"/>
    </row>
    <row r="748" ht="15.75" customHeight="1">
      <c r="E748" s="190"/>
    </row>
    <row r="749" ht="15.75" customHeight="1">
      <c r="E749" s="190"/>
    </row>
    <row r="750" ht="15.75" customHeight="1">
      <c r="E750" s="190"/>
    </row>
    <row r="751" ht="15.75" customHeight="1">
      <c r="E751" s="190"/>
    </row>
    <row r="752" ht="15.75" customHeight="1">
      <c r="E752" s="190"/>
    </row>
    <row r="753" ht="15.75" customHeight="1">
      <c r="E753" s="190"/>
    </row>
    <row r="754" ht="15.75" customHeight="1">
      <c r="E754" s="190"/>
    </row>
    <row r="755" ht="15.75" customHeight="1">
      <c r="E755" s="190"/>
    </row>
    <row r="756" ht="15.75" customHeight="1">
      <c r="E756" s="190"/>
    </row>
    <row r="757" ht="15.75" customHeight="1">
      <c r="E757" s="190"/>
    </row>
    <row r="758" ht="15.75" customHeight="1">
      <c r="E758" s="190"/>
    </row>
    <row r="759" ht="15.75" customHeight="1">
      <c r="E759" s="190"/>
    </row>
    <row r="760" ht="15.75" customHeight="1">
      <c r="E760" s="190"/>
    </row>
    <row r="761" ht="15.75" customHeight="1">
      <c r="E761" s="190"/>
    </row>
    <row r="762" ht="15.75" customHeight="1">
      <c r="E762" s="190"/>
    </row>
    <row r="763" ht="15.75" customHeight="1">
      <c r="E763" s="190"/>
    </row>
    <row r="764" ht="15.75" customHeight="1">
      <c r="E764" s="190"/>
    </row>
    <row r="765" ht="15.75" customHeight="1">
      <c r="E765" s="190"/>
    </row>
    <row r="766" ht="15.75" customHeight="1">
      <c r="E766" s="190"/>
    </row>
    <row r="767" ht="15.75" customHeight="1">
      <c r="E767" s="190"/>
    </row>
    <row r="768" ht="15.75" customHeight="1">
      <c r="E768" s="190"/>
    </row>
    <row r="769" ht="15.75" customHeight="1">
      <c r="E769" s="190"/>
    </row>
    <row r="770" ht="15.75" customHeight="1">
      <c r="E770" s="190"/>
    </row>
    <row r="771" ht="15.75" customHeight="1">
      <c r="E771" s="190"/>
    </row>
    <row r="772" ht="15.75" customHeight="1">
      <c r="E772" s="190"/>
    </row>
    <row r="773" ht="15.75" customHeight="1">
      <c r="E773" s="190"/>
    </row>
    <row r="774" ht="15.75" customHeight="1">
      <c r="E774" s="190"/>
    </row>
    <row r="775" ht="15.75" customHeight="1">
      <c r="E775" s="190"/>
    </row>
    <row r="776" ht="15.75" customHeight="1">
      <c r="E776" s="190"/>
    </row>
    <row r="777" ht="15.75" customHeight="1">
      <c r="E777" s="190"/>
    </row>
    <row r="778" ht="15.75" customHeight="1">
      <c r="E778" s="190"/>
    </row>
    <row r="779" ht="15.75" customHeight="1">
      <c r="E779" s="190"/>
    </row>
    <row r="780" ht="15.75" customHeight="1">
      <c r="E780" s="190"/>
    </row>
    <row r="781" ht="15.75" customHeight="1">
      <c r="E781" s="190"/>
    </row>
    <row r="782" ht="15.75" customHeight="1">
      <c r="E782" s="190"/>
    </row>
    <row r="783" ht="15.75" customHeight="1">
      <c r="E783" s="190"/>
    </row>
    <row r="784" ht="15.75" customHeight="1">
      <c r="E784" s="190"/>
    </row>
    <row r="785" ht="15.75" customHeight="1">
      <c r="E785" s="190"/>
    </row>
    <row r="786" ht="15.75" customHeight="1">
      <c r="E786" s="190"/>
    </row>
    <row r="787" ht="15.75" customHeight="1">
      <c r="E787" s="190"/>
    </row>
    <row r="788" ht="15.75" customHeight="1">
      <c r="E788" s="190"/>
    </row>
    <row r="789" ht="15.75" customHeight="1">
      <c r="E789" s="190"/>
    </row>
    <row r="790" ht="15.75" customHeight="1">
      <c r="E790" s="190"/>
    </row>
    <row r="791" ht="15.75" customHeight="1">
      <c r="E791" s="190"/>
    </row>
    <row r="792" ht="15.75" customHeight="1">
      <c r="E792" s="190"/>
    </row>
    <row r="793" ht="15.75" customHeight="1">
      <c r="E793" s="190"/>
    </row>
    <row r="794" ht="15.75" customHeight="1">
      <c r="E794" s="190"/>
    </row>
    <row r="795" ht="15.75" customHeight="1">
      <c r="E795" s="190"/>
    </row>
    <row r="796" ht="15.75" customHeight="1">
      <c r="E796" s="190"/>
    </row>
    <row r="797" ht="15.75" customHeight="1">
      <c r="E797" s="190"/>
    </row>
    <row r="798" ht="15.75" customHeight="1">
      <c r="E798" s="190"/>
    </row>
    <row r="799" ht="15.75" customHeight="1">
      <c r="E799" s="190"/>
    </row>
    <row r="800" ht="15.75" customHeight="1">
      <c r="E800" s="190"/>
    </row>
    <row r="801" ht="15.75" customHeight="1">
      <c r="E801" s="190"/>
    </row>
    <row r="802" ht="15.75" customHeight="1">
      <c r="E802" s="190"/>
    </row>
    <row r="803" ht="15.75" customHeight="1">
      <c r="E803" s="190"/>
    </row>
    <row r="804" ht="15.75" customHeight="1">
      <c r="E804" s="190"/>
    </row>
    <row r="805" ht="15.75" customHeight="1">
      <c r="E805" s="190"/>
    </row>
    <row r="806" ht="15.75" customHeight="1">
      <c r="E806" s="190"/>
    </row>
    <row r="807" ht="15.75" customHeight="1">
      <c r="E807" s="190"/>
    </row>
    <row r="808" ht="15.75" customHeight="1">
      <c r="E808" s="190"/>
    </row>
    <row r="809" ht="15.75" customHeight="1">
      <c r="E809" s="190"/>
    </row>
    <row r="810" ht="15.75" customHeight="1">
      <c r="E810" s="190"/>
    </row>
    <row r="811" ht="15.75" customHeight="1">
      <c r="E811" s="190"/>
    </row>
    <row r="812" ht="15.75" customHeight="1">
      <c r="E812" s="190"/>
    </row>
    <row r="813" ht="15.75" customHeight="1">
      <c r="E813" s="190"/>
    </row>
    <row r="814" ht="15.75" customHeight="1">
      <c r="E814" s="190"/>
    </row>
    <row r="815" ht="15.75" customHeight="1">
      <c r="E815" s="190"/>
    </row>
    <row r="816" ht="15.75" customHeight="1">
      <c r="E816" s="190"/>
    </row>
    <row r="817" ht="15.75" customHeight="1">
      <c r="E817" s="190"/>
    </row>
    <row r="818" ht="15.75" customHeight="1">
      <c r="E818" s="190"/>
    </row>
    <row r="819" ht="15.75" customHeight="1">
      <c r="E819" s="190"/>
    </row>
    <row r="820" ht="15.75" customHeight="1">
      <c r="E820" s="190"/>
    </row>
    <row r="821" ht="15.75" customHeight="1">
      <c r="E821" s="190"/>
    </row>
    <row r="822" ht="15.75" customHeight="1">
      <c r="E822" s="190"/>
    </row>
    <row r="823" ht="15.75" customHeight="1">
      <c r="E823" s="190"/>
    </row>
    <row r="824" ht="15.75" customHeight="1">
      <c r="E824" s="190"/>
    </row>
    <row r="825" ht="15.75" customHeight="1">
      <c r="E825" s="190"/>
    </row>
    <row r="826" ht="15.75" customHeight="1">
      <c r="E826" s="190"/>
    </row>
    <row r="827" ht="15.75" customHeight="1">
      <c r="E827" s="190"/>
    </row>
    <row r="828" ht="15.75" customHeight="1">
      <c r="E828" s="190"/>
    </row>
    <row r="829" ht="15.75" customHeight="1">
      <c r="E829" s="190"/>
    </row>
    <row r="830" ht="15.75" customHeight="1">
      <c r="E830" s="190"/>
    </row>
    <row r="831" ht="15.75" customHeight="1">
      <c r="E831" s="190"/>
    </row>
    <row r="832" ht="15.75" customHeight="1">
      <c r="E832" s="190"/>
    </row>
    <row r="833" ht="15.75" customHeight="1">
      <c r="E833" s="190"/>
    </row>
    <row r="834" ht="15.75" customHeight="1">
      <c r="E834" s="190"/>
    </row>
    <row r="835" ht="15.75" customHeight="1">
      <c r="E835" s="190"/>
    </row>
    <row r="836" ht="15.75" customHeight="1">
      <c r="E836" s="190"/>
    </row>
    <row r="837" ht="15.75" customHeight="1">
      <c r="E837" s="190"/>
    </row>
    <row r="838" ht="15.75" customHeight="1">
      <c r="E838" s="190"/>
    </row>
    <row r="839" ht="15.75" customHeight="1">
      <c r="E839" s="190"/>
    </row>
    <row r="840" ht="15.75" customHeight="1">
      <c r="E840" s="190"/>
    </row>
    <row r="841" ht="15.75" customHeight="1">
      <c r="E841" s="190"/>
    </row>
    <row r="842" ht="15.75" customHeight="1">
      <c r="E842" s="190"/>
    </row>
    <row r="843" ht="15.75" customHeight="1">
      <c r="E843" s="190"/>
    </row>
    <row r="844" ht="15.75" customHeight="1">
      <c r="E844" s="190"/>
    </row>
    <row r="845" ht="15.75" customHeight="1">
      <c r="E845" s="190"/>
    </row>
    <row r="846" ht="15.75" customHeight="1">
      <c r="E846" s="190"/>
    </row>
    <row r="847" ht="15.75" customHeight="1">
      <c r="E847" s="190"/>
    </row>
    <row r="848" ht="15.75" customHeight="1">
      <c r="E848" s="190"/>
    </row>
    <row r="849" ht="15.75" customHeight="1">
      <c r="E849" s="190"/>
    </row>
    <row r="850" ht="15.75" customHeight="1">
      <c r="E850" s="190"/>
    </row>
    <row r="851" ht="15.75" customHeight="1">
      <c r="E851" s="190"/>
    </row>
    <row r="852" ht="15.75" customHeight="1">
      <c r="E852" s="190"/>
    </row>
    <row r="853" ht="15.75" customHeight="1">
      <c r="E853" s="190"/>
    </row>
    <row r="854" ht="15.75" customHeight="1">
      <c r="E854" s="190"/>
    </row>
    <row r="855" ht="15.75" customHeight="1">
      <c r="E855" s="190"/>
    </row>
    <row r="856" ht="15.75" customHeight="1">
      <c r="E856" s="190"/>
    </row>
    <row r="857" ht="15.75" customHeight="1">
      <c r="E857" s="190"/>
    </row>
    <row r="858" ht="15.75" customHeight="1">
      <c r="E858" s="190"/>
    </row>
    <row r="859" ht="15.75" customHeight="1">
      <c r="E859" s="190"/>
    </row>
    <row r="860" ht="15.75" customHeight="1">
      <c r="E860" s="190"/>
    </row>
    <row r="861" ht="15.75" customHeight="1">
      <c r="E861" s="190"/>
    </row>
    <row r="862" ht="15.75" customHeight="1">
      <c r="E862" s="190"/>
    </row>
    <row r="863" ht="15.75" customHeight="1">
      <c r="E863" s="190"/>
    </row>
    <row r="864" ht="15.75" customHeight="1">
      <c r="E864" s="190"/>
    </row>
    <row r="865" ht="15.75" customHeight="1">
      <c r="E865" s="190"/>
    </row>
    <row r="866" ht="15.75" customHeight="1">
      <c r="E866" s="190"/>
    </row>
    <row r="867" ht="15.75" customHeight="1">
      <c r="E867" s="190"/>
    </row>
    <row r="868" ht="15.75" customHeight="1">
      <c r="E868" s="190"/>
    </row>
    <row r="869" ht="15.75" customHeight="1">
      <c r="E869" s="190"/>
    </row>
    <row r="870" ht="15.75" customHeight="1">
      <c r="E870" s="190"/>
    </row>
    <row r="871" ht="15.75" customHeight="1">
      <c r="E871" s="190"/>
    </row>
    <row r="872" ht="15.75" customHeight="1">
      <c r="E872" s="190"/>
    </row>
    <row r="873" ht="15.75" customHeight="1">
      <c r="E873" s="190"/>
    </row>
    <row r="874" ht="15.75" customHeight="1">
      <c r="E874" s="190"/>
    </row>
    <row r="875" ht="15.75" customHeight="1">
      <c r="E875" s="190"/>
    </row>
    <row r="876" ht="15.75" customHeight="1">
      <c r="E876" s="190"/>
    </row>
    <row r="877" ht="15.75" customHeight="1">
      <c r="E877" s="190"/>
    </row>
    <row r="878" ht="15.75" customHeight="1">
      <c r="E878" s="190"/>
    </row>
    <row r="879" ht="15.75" customHeight="1">
      <c r="E879" s="190"/>
    </row>
    <row r="880" ht="15.75" customHeight="1">
      <c r="E880" s="190"/>
    </row>
    <row r="881" ht="15.75" customHeight="1">
      <c r="E881" s="190"/>
    </row>
    <row r="882" ht="15.75" customHeight="1">
      <c r="E882" s="190"/>
    </row>
    <row r="883" ht="15.75" customHeight="1">
      <c r="E883" s="190"/>
    </row>
    <row r="884" ht="15.75" customHeight="1">
      <c r="E884" s="190"/>
    </row>
    <row r="885" ht="15.75" customHeight="1">
      <c r="E885" s="190"/>
    </row>
    <row r="886" ht="15.75" customHeight="1">
      <c r="E886" s="190"/>
    </row>
    <row r="887" ht="15.75" customHeight="1">
      <c r="E887" s="190"/>
    </row>
    <row r="888" ht="15.75" customHeight="1">
      <c r="E888" s="190"/>
    </row>
    <row r="889" ht="15.75" customHeight="1">
      <c r="E889" s="190"/>
    </row>
    <row r="890" ht="15.75" customHeight="1">
      <c r="E890" s="190"/>
    </row>
    <row r="891" ht="15.75" customHeight="1">
      <c r="E891" s="190"/>
    </row>
    <row r="892" ht="15.75" customHeight="1">
      <c r="E892" s="190"/>
    </row>
    <row r="893" ht="15.75" customHeight="1">
      <c r="E893" s="190"/>
    </row>
    <row r="894" ht="15.75" customHeight="1">
      <c r="E894" s="190"/>
    </row>
    <row r="895" ht="15.75" customHeight="1">
      <c r="E895" s="190"/>
    </row>
    <row r="896" ht="15.75" customHeight="1">
      <c r="E896" s="190"/>
    </row>
    <row r="897" ht="15.75" customHeight="1">
      <c r="E897" s="190"/>
    </row>
    <row r="898" ht="15.75" customHeight="1">
      <c r="E898" s="190"/>
    </row>
    <row r="899" ht="15.75" customHeight="1">
      <c r="E899" s="190"/>
    </row>
    <row r="900" ht="15.75" customHeight="1">
      <c r="E900" s="190"/>
    </row>
    <row r="901" ht="15.75" customHeight="1">
      <c r="E901" s="190"/>
    </row>
    <row r="902" ht="15.75" customHeight="1">
      <c r="E902" s="190"/>
    </row>
    <row r="903" ht="15.75" customHeight="1">
      <c r="E903" s="190"/>
    </row>
    <row r="904" ht="15.75" customHeight="1">
      <c r="E904" s="190"/>
    </row>
    <row r="905" ht="15.75" customHeight="1">
      <c r="E905" s="190"/>
    </row>
    <row r="906" ht="15.75" customHeight="1">
      <c r="E906" s="190"/>
    </row>
    <row r="907" ht="15.75" customHeight="1">
      <c r="E907" s="190"/>
    </row>
    <row r="908" ht="15.75" customHeight="1">
      <c r="E908" s="190"/>
    </row>
    <row r="909" ht="15.75" customHeight="1">
      <c r="E909" s="190"/>
    </row>
    <row r="910" ht="15.75" customHeight="1">
      <c r="E910" s="190"/>
    </row>
    <row r="911" ht="15.75" customHeight="1">
      <c r="E911" s="190"/>
    </row>
    <row r="912" ht="15.75" customHeight="1">
      <c r="E912" s="190"/>
    </row>
    <row r="913" ht="15.75" customHeight="1">
      <c r="E913" s="190"/>
    </row>
    <row r="914" ht="15.75" customHeight="1">
      <c r="E914" s="190"/>
    </row>
    <row r="915" ht="15.75" customHeight="1">
      <c r="E915" s="190"/>
    </row>
    <row r="916" ht="15.75" customHeight="1">
      <c r="E916" s="190"/>
    </row>
    <row r="917" ht="15.75" customHeight="1">
      <c r="E917" s="190"/>
    </row>
    <row r="918" ht="15.75" customHeight="1">
      <c r="E918" s="190"/>
    </row>
    <row r="919" ht="15.75" customHeight="1">
      <c r="E919" s="190"/>
    </row>
    <row r="920" ht="15.75" customHeight="1">
      <c r="E920" s="190"/>
    </row>
    <row r="921" ht="15.75" customHeight="1">
      <c r="E921" s="190"/>
    </row>
    <row r="922" ht="15.75" customHeight="1">
      <c r="E922" s="190"/>
    </row>
    <row r="923" ht="15.75" customHeight="1">
      <c r="E923" s="190"/>
    </row>
    <row r="924" ht="15.75" customHeight="1">
      <c r="E924" s="190"/>
    </row>
    <row r="925" ht="15.75" customHeight="1">
      <c r="E925" s="190"/>
    </row>
    <row r="926" ht="15.75" customHeight="1">
      <c r="E926" s="190"/>
    </row>
    <row r="927" ht="15.75" customHeight="1">
      <c r="E927" s="190"/>
    </row>
    <row r="928" ht="15.75" customHeight="1">
      <c r="E928" s="190"/>
    </row>
    <row r="929" ht="15.75" customHeight="1">
      <c r="E929" s="190"/>
    </row>
    <row r="930" ht="15.75" customHeight="1">
      <c r="E930" s="190"/>
    </row>
    <row r="931" ht="15.75" customHeight="1">
      <c r="E931" s="190"/>
    </row>
    <row r="932" ht="15.75" customHeight="1">
      <c r="E932" s="190"/>
    </row>
    <row r="933" ht="15.75" customHeight="1">
      <c r="E933" s="190"/>
    </row>
    <row r="934" ht="15.75" customHeight="1">
      <c r="E934" s="190"/>
    </row>
    <row r="935" ht="15.75" customHeight="1">
      <c r="E935" s="190"/>
    </row>
    <row r="936" ht="15.75" customHeight="1">
      <c r="E936" s="190"/>
    </row>
    <row r="937" ht="15.75" customHeight="1">
      <c r="E937" s="190"/>
    </row>
    <row r="938" ht="15.75" customHeight="1">
      <c r="E938" s="190"/>
    </row>
    <row r="939" ht="15.75" customHeight="1">
      <c r="E939" s="190"/>
    </row>
    <row r="940" ht="15.75" customHeight="1">
      <c r="E940" s="190"/>
    </row>
    <row r="941" ht="15.75" customHeight="1">
      <c r="E941" s="190"/>
    </row>
    <row r="942" ht="15.75" customHeight="1">
      <c r="E942" s="190"/>
    </row>
    <row r="943" ht="15.75" customHeight="1">
      <c r="E943" s="190"/>
    </row>
    <row r="944" ht="15.75" customHeight="1">
      <c r="E944" s="190"/>
    </row>
    <row r="945" ht="15.75" customHeight="1">
      <c r="E945" s="190"/>
    </row>
    <row r="946" ht="15.75" customHeight="1">
      <c r="E946" s="190"/>
    </row>
    <row r="947" ht="15.75" customHeight="1">
      <c r="E947" s="190"/>
    </row>
    <row r="948" ht="15.75" customHeight="1">
      <c r="E948" s="190"/>
    </row>
    <row r="949" ht="15.75" customHeight="1">
      <c r="E949" s="190"/>
    </row>
    <row r="950" ht="15.75" customHeight="1">
      <c r="E950" s="190"/>
    </row>
    <row r="951" ht="15.75" customHeight="1">
      <c r="E951" s="190"/>
    </row>
    <row r="952" ht="15.75" customHeight="1">
      <c r="E952" s="190"/>
    </row>
    <row r="953" ht="15.75" customHeight="1">
      <c r="E953" s="190"/>
    </row>
    <row r="954" ht="15.75" customHeight="1">
      <c r="E954" s="190"/>
    </row>
    <row r="955" ht="15.75" customHeight="1">
      <c r="E955" s="190"/>
    </row>
    <row r="956" ht="15.75" customHeight="1">
      <c r="E956" s="190"/>
    </row>
    <row r="957" ht="15.75" customHeight="1">
      <c r="E957" s="190"/>
    </row>
    <row r="958" ht="15.75" customHeight="1">
      <c r="E958" s="190"/>
    </row>
    <row r="959" ht="15.75" customHeight="1">
      <c r="E959" s="190"/>
    </row>
    <row r="960" ht="15.75" customHeight="1">
      <c r="E960" s="190"/>
    </row>
    <row r="961" ht="15.75" customHeight="1">
      <c r="E961" s="190"/>
    </row>
    <row r="962" ht="15.75" customHeight="1">
      <c r="E962" s="190"/>
    </row>
    <row r="963" ht="15.75" customHeight="1">
      <c r="E963" s="190"/>
    </row>
    <row r="964" ht="15.75" customHeight="1">
      <c r="E964" s="190"/>
    </row>
    <row r="965" ht="15.75" customHeight="1">
      <c r="E965" s="190"/>
    </row>
    <row r="966" ht="15.75" customHeight="1">
      <c r="E966" s="190"/>
    </row>
    <row r="967" ht="15.75" customHeight="1">
      <c r="E967" s="190"/>
    </row>
    <row r="968" ht="15.75" customHeight="1">
      <c r="E968" s="190"/>
    </row>
    <row r="969" ht="15.75" customHeight="1">
      <c r="E969" s="190"/>
    </row>
    <row r="970" ht="15.75" customHeight="1">
      <c r="E970" s="190"/>
    </row>
    <row r="971" ht="15.75" customHeight="1">
      <c r="E971" s="190"/>
    </row>
    <row r="972" ht="15.75" customHeight="1">
      <c r="E972" s="190"/>
    </row>
    <row r="973" ht="15.75" customHeight="1">
      <c r="E973" s="190"/>
    </row>
    <row r="974" ht="15.75" customHeight="1">
      <c r="E974" s="190"/>
    </row>
    <row r="975" ht="15.75" customHeight="1">
      <c r="E975" s="190"/>
    </row>
    <row r="976" ht="15.75" customHeight="1">
      <c r="E976" s="190"/>
    </row>
    <row r="977" ht="15.75" customHeight="1">
      <c r="E977" s="190"/>
    </row>
    <row r="978" ht="15.75" customHeight="1">
      <c r="E978" s="190"/>
    </row>
    <row r="979" ht="15.75" customHeight="1">
      <c r="E979" s="190"/>
    </row>
    <row r="980" ht="15.75" customHeight="1">
      <c r="E980" s="190"/>
    </row>
    <row r="981" ht="15.75" customHeight="1">
      <c r="E981" s="190"/>
    </row>
    <row r="982" ht="15.75" customHeight="1">
      <c r="E982" s="190"/>
    </row>
    <row r="983" ht="15.75" customHeight="1">
      <c r="E983" s="190"/>
    </row>
    <row r="984" ht="15.75" customHeight="1">
      <c r="E984" s="190"/>
    </row>
    <row r="985" ht="15.75" customHeight="1">
      <c r="E985" s="190"/>
    </row>
    <row r="986" ht="15.75" customHeight="1">
      <c r="E986" s="190"/>
    </row>
    <row r="987" ht="15.75" customHeight="1">
      <c r="E987" s="190"/>
    </row>
    <row r="988" ht="15.75" customHeight="1">
      <c r="E988" s="190"/>
    </row>
    <row r="989" ht="15.75" customHeight="1">
      <c r="E989" s="190"/>
    </row>
    <row r="990" ht="15.75" customHeight="1">
      <c r="E990" s="190"/>
    </row>
    <row r="991" ht="15.75" customHeight="1">
      <c r="E991" s="190"/>
    </row>
    <row r="992" ht="15.75" customHeight="1">
      <c r="E992" s="190"/>
    </row>
    <row r="993" ht="15.75" customHeight="1">
      <c r="E993" s="190"/>
    </row>
    <row r="994" ht="15.75" customHeight="1">
      <c r="E994" s="190"/>
    </row>
    <row r="995" ht="15.75" customHeight="1">
      <c r="E995" s="190"/>
    </row>
    <row r="996" ht="15.75" customHeight="1">
      <c r="E996" s="190"/>
    </row>
    <row r="997" ht="15.75" customHeight="1">
      <c r="E997" s="190"/>
    </row>
    <row r="998" ht="15.75" customHeight="1">
      <c r="E998" s="190"/>
    </row>
    <row r="999" ht="15.75" customHeight="1">
      <c r="E999" s="190"/>
    </row>
    <row r="1000" ht="15.75" customHeight="1">
      <c r="E1000" s="190"/>
    </row>
    <row r="1001" ht="15.75" customHeight="1">
      <c r="E1001" s="190"/>
    </row>
    <row r="1002" ht="15.75" customHeight="1">
      <c r="E1002" s="190"/>
    </row>
    <row r="1003" ht="15.75" customHeight="1">
      <c r="E1003" s="190"/>
    </row>
    <row r="1004" ht="15.75" customHeight="1">
      <c r="E1004" s="190"/>
    </row>
    <row r="1005" ht="15.75" customHeight="1">
      <c r="E1005" s="190"/>
    </row>
    <row r="1006" ht="15.75" customHeight="1">
      <c r="E1006" s="190"/>
    </row>
    <row r="1007" ht="15.75" customHeight="1">
      <c r="E1007" s="190"/>
    </row>
    <row r="1008" ht="15.75" customHeight="1">
      <c r="E1008" s="190"/>
    </row>
  </sheetData>
  <mergeCells count="106">
    <mergeCell ref="B29:C29"/>
    <mergeCell ref="B30:C30"/>
    <mergeCell ref="B31:C31"/>
    <mergeCell ref="B32:C32"/>
    <mergeCell ref="B33:C33"/>
    <mergeCell ref="B34:C34"/>
    <mergeCell ref="B35:C35"/>
    <mergeCell ref="B36:C36"/>
    <mergeCell ref="B37:C37"/>
    <mergeCell ref="B38:C38"/>
    <mergeCell ref="B39:C39"/>
    <mergeCell ref="B40:C40"/>
    <mergeCell ref="B41:C41"/>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1:C61"/>
    <mergeCell ref="B62:C62"/>
    <mergeCell ref="B63:C63"/>
    <mergeCell ref="B64:C64"/>
    <mergeCell ref="B65:C65"/>
    <mergeCell ref="B66:C66"/>
    <mergeCell ref="B67:C67"/>
    <mergeCell ref="B68:C68"/>
    <mergeCell ref="B69:C69"/>
    <mergeCell ref="B70:C70"/>
    <mergeCell ref="B71:C71"/>
    <mergeCell ref="B72:C72"/>
    <mergeCell ref="B82:C82"/>
    <mergeCell ref="B83:C83"/>
    <mergeCell ref="B84:C84"/>
    <mergeCell ref="B85:C85"/>
    <mergeCell ref="B86:C86"/>
    <mergeCell ref="B73:C73"/>
    <mergeCell ref="B74:C74"/>
    <mergeCell ref="B75:C75"/>
    <mergeCell ref="B78:C78"/>
    <mergeCell ref="B79:C79"/>
    <mergeCell ref="B80:C80"/>
    <mergeCell ref="B81:C81"/>
    <mergeCell ref="B2:C4"/>
    <mergeCell ref="D2:V2"/>
    <mergeCell ref="D3:V3"/>
    <mergeCell ref="D4:E4"/>
    <mergeCell ref="F4:J4"/>
    <mergeCell ref="K4:S4"/>
    <mergeCell ref="T4:V4"/>
    <mergeCell ref="F11:Q11"/>
    <mergeCell ref="R11:V11"/>
    <mergeCell ref="B5:V5"/>
    <mergeCell ref="C6:V6"/>
    <mergeCell ref="C7:V7"/>
    <mergeCell ref="C8:V8"/>
    <mergeCell ref="C9:V9"/>
    <mergeCell ref="C10:V10"/>
    <mergeCell ref="C11:E11"/>
    <mergeCell ref="C12:I12"/>
    <mergeCell ref="J12:V12"/>
    <mergeCell ref="B13:V13"/>
    <mergeCell ref="B14:V14"/>
    <mergeCell ref="B15:C15"/>
    <mergeCell ref="B16:C16"/>
    <mergeCell ref="B17:C17"/>
    <mergeCell ref="B18:C18"/>
    <mergeCell ref="B19:C19"/>
    <mergeCell ref="B20:C20"/>
    <mergeCell ref="B21:C21"/>
    <mergeCell ref="B22:C22"/>
    <mergeCell ref="N22:O22"/>
    <mergeCell ref="B23:C23"/>
    <mergeCell ref="B24:C24"/>
    <mergeCell ref="B25:C25"/>
    <mergeCell ref="B26:C26"/>
    <mergeCell ref="H26:I26"/>
    <mergeCell ref="B27:C27"/>
    <mergeCell ref="B28:C28"/>
    <mergeCell ref="M29:N29"/>
    <mergeCell ref="B60:V60"/>
    <mergeCell ref="B76:V76"/>
    <mergeCell ref="B77:V77"/>
    <mergeCell ref="B87:V87"/>
    <mergeCell ref="B88:E88"/>
    <mergeCell ref="F88:R88"/>
    <mergeCell ref="S88:V88"/>
    <mergeCell ref="B89:V89"/>
    <mergeCell ref="O34:P34"/>
    <mergeCell ref="P35:Q35"/>
    <mergeCell ref="I37:J37"/>
    <mergeCell ref="H38:I38"/>
    <mergeCell ref="O38:P38"/>
    <mergeCell ref="B42:V42"/>
    <mergeCell ref="J45:K45"/>
  </mergeCells>
  <conditionalFormatting sqref="G16:R24 G44:J58 K44 L44:R58 K46:K58 G62:R75 G79:R86">
    <cfRule type="notContainsText" dxfId="0" priority="1" operator="notContains" text="X">
      <formula>ISERROR(SEARCH(("X"),(G16)))</formula>
    </cfRule>
  </conditionalFormatting>
  <conditionalFormatting sqref="S16:S24 B44:F44 S44 B52:C58 E52:F58 S52:S58 D53:D57 B62:F64 S62:S64 B79:F86 S79:S86">
    <cfRule type="containsBlanks" dxfId="1" priority="2">
      <formula>LEN(TRIM(S16))=0</formula>
    </cfRule>
  </conditionalFormatting>
  <conditionalFormatting sqref="S45:S59 S65:S75">
    <cfRule type="containsBlanks" dxfId="1" priority="3">
      <formula>LEN(TRIM(S45))=0</formula>
    </cfRule>
  </conditionalFormatting>
  <conditionalFormatting sqref="S66:S75">
    <cfRule type="containsBlanks" dxfId="1" priority="4">
      <formula>LEN(TRIM(S66))=0</formula>
    </cfRule>
  </conditionalFormatting>
  <conditionalFormatting sqref="S62">
    <cfRule type="containsBlanks" dxfId="1" priority="5">
      <formula>LEN(TRIM(S62))=0</formula>
    </cfRule>
  </conditionalFormatting>
  <conditionalFormatting sqref="T16:T24 T26:T35 T37:T41 T44:T58 T62:T75 T79:T86">
    <cfRule type="cellIs" dxfId="2" priority="6" operator="equal">
      <formula>"100%"</formula>
    </cfRule>
  </conditionalFormatting>
  <conditionalFormatting sqref="T16:T24 T26:T35 T37:T41 T44:T58 T62:T75 T79:T86">
    <cfRule type="cellIs" dxfId="3" priority="7" operator="greaterThan">
      <formula>"0%"</formula>
    </cfRule>
  </conditionalFormatting>
  <conditionalFormatting sqref="T16:T24 T26:T35 T37:T41 T44:T58 T62:T75 T79:T86">
    <cfRule type="cellIs" dxfId="4" priority="8" operator="equal">
      <formula>"0%"</formula>
    </cfRule>
  </conditionalFormatting>
  <conditionalFormatting sqref="B16:B24 C16:C25 D16:F24 E65">
    <cfRule type="containsBlanks" dxfId="1" priority="9">
      <formula>LEN(TRIM(B16))=0</formula>
    </cfRule>
  </conditionalFormatting>
  <conditionalFormatting sqref="B45:C51 D45:D52 E45:F51 B73:F74">
    <cfRule type="containsBlanks" dxfId="1" priority="10">
      <formula>LEN(TRIM(B45))=0</formula>
    </cfRule>
  </conditionalFormatting>
  <conditionalFormatting sqref="B65:F75">
    <cfRule type="containsBlanks" dxfId="1" priority="11">
      <formula>LEN(TRIM(B65))=0</formula>
    </cfRule>
  </conditionalFormatting>
  <conditionalFormatting sqref="B62:F62">
    <cfRule type="containsBlanks" dxfId="1" priority="12">
      <formula>LEN(TRIM(B62))=0</formula>
    </cfRule>
  </conditionalFormatting>
  <conditionalFormatting sqref="G26:R35 G37:R41">
    <cfRule type="notContainsText" dxfId="0" priority="13" operator="notContains" text="X">
      <formula>ISERROR(SEARCH(("X"),(G26)))</formula>
    </cfRule>
  </conditionalFormatting>
  <conditionalFormatting sqref="S26:S35 S37:S41">
    <cfRule type="containsBlanks" dxfId="1" priority="14">
      <formula>LEN(TRIM(S26))=0</formula>
    </cfRule>
  </conditionalFormatting>
  <conditionalFormatting sqref="B26:D35 B37:D39">
    <cfRule type="containsBlanks" dxfId="5" priority="15">
      <formula>LEN(TRIM(B26))=0</formula>
    </cfRule>
  </conditionalFormatting>
  <conditionalFormatting sqref="E26:F35 E37:E41 F37:F39">
    <cfRule type="containsBlanks" dxfId="5" priority="16">
      <formula>LEN(TRIM(E26))=0</formula>
    </cfRule>
  </conditionalFormatting>
  <conditionalFormatting sqref="D58">
    <cfRule type="containsBlanks" dxfId="1" priority="17">
      <formula>LEN(TRIM(D58))=0</formula>
    </cfRule>
  </conditionalFormatting>
  <dataValidations>
    <dataValidation type="custom" allowBlank="1" showDropDown="1" showInputMessage="1" showErrorMessage="1" prompt="Lo ejecutado no puede ser mayor a lo planeado" sqref="S16:S24 S44:S59 S62:S69 S71 S73:S74 S80:S86">
      <formula1>S16&lt;=COUNTIF(G16:R16,"X")</formula1>
    </dataValidation>
    <dataValidation type="list" allowBlank="1" showErrorMessage="1" sqref="G16:R21 G22:N22 P22:R22 G23:R24 G26:H26 J26:R26 G27:R28 G29:M29 O29:R29 G30:R33 G34:O34 Q34:R34 G35:P35 R35 G37:I37 K37:R37 G38:H38 J38:O38 Q38:R38 G39:R41 G44:R44 G45:J45 L45:R45 G46:R58 G62:R75 G79:R86">
      <formula1>"X"</formula1>
    </dataValidation>
    <dataValidation type="custom" allowBlank="1" showDropDown="1" showInputMessage="1" showErrorMessage="1" prompt="Lo ejecutado no puede ser mayor a lo planeado" sqref="S70 S72 S75 S79">
      <formula1>#REF!&lt;=COUNTIF(#REF!,"X")</formula1>
    </dataValidation>
    <dataValidation type="list" allowBlank="1" sqref="E26:E35 E37:E41">
      <formula1>Lista!$B$3:$B$8</formula1>
    </dataValidation>
    <dataValidation type="list" allowBlank="1" sqref="E16:E24 E44:E58 E62:E75 E79:E86">
      <formula1>Lista!$B$3:$B$7</formula1>
    </dataValidation>
  </dataValidations>
  <hyperlinks>
    <hyperlink r:id="rId1" ref="V16"/>
    <hyperlink r:id="rId2" ref="B46"/>
    <hyperlink r:id="rId3" ref="V48"/>
    <hyperlink r:id="rId4" ref="V53"/>
    <hyperlink r:id="rId5" ref="V54"/>
    <hyperlink r:id="rId6" ref="V55"/>
    <hyperlink r:id="rId7" ref="V57"/>
    <hyperlink r:id="rId8" ref="V68"/>
    <hyperlink r:id="rId9" ref="V83"/>
  </hyperlinks>
  <printOptions horizontalCentered="1"/>
  <pageMargins bottom="0.5905511811023623" footer="0.0" header="0.0" left="0.5905511811023623" right="0.5905511811023623" top="0.7874015748031497"/>
  <pageSetup fitToHeight="0" paperSize="5" orientation="landscape"/>
  <drawing r:id="rId1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4.43"/>
    <col customWidth="1" min="2" max="2" width="34.0"/>
    <col customWidth="1" min="3" max="6" width="14.43"/>
  </cols>
  <sheetData>
    <row r="2">
      <c r="B2" s="191" t="s">
        <v>215</v>
      </c>
    </row>
    <row r="3">
      <c r="B3" s="191" t="s">
        <v>216</v>
      </c>
    </row>
    <row r="4">
      <c r="B4" s="191" t="s">
        <v>160</v>
      </c>
    </row>
    <row r="5">
      <c r="B5" s="191" t="s">
        <v>124</v>
      </c>
    </row>
    <row r="6">
      <c r="B6" s="191" t="s">
        <v>60</v>
      </c>
    </row>
    <row r="7">
      <c r="B7" s="191" t="s">
        <v>106</v>
      </c>
    </row>
    <row r="8">
      <c r="B8" s="146" t="s">
        <v>83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2024-12-02T22:41:29Z</dcterms:created>
  <dc:creator>Hewlett-Packard</dc:creator>
</cp:coreProperties>
</file>