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0490" windowHeight="7740" activeTab="1"/>
  </bookViews>
  <sheets>
    <sheet name="REGISTRO PQRSD ENERO 2021" sheetId="4" r:id="rId1"/>
    <sheet name="REGISTRO PQRSD FEBRERO 2021" sheetId="1" r:id="rId2"/>
  </sheets>
  <externalReferences>
    <externalReference r:id="rId3"/>
    <externalReference r:id="rId4"/>
  </externalReferences>
  <definedNames>
    <definedName name="_xlnm._FilterDatabase" localSheetId="1" hidden="1">'REGISTRO PQRSD FEBRERO 2021'!$F$12:$G$806</definedName>
    <definedName name="Abierto">OFFSET(#REF!,1,0,COUNTA(#REF!)-COUNTIF(#REF!,"")+1,1)</definedName>
    <definedName name="Nombre">OFFSET(#REF!,1,0,COUNTA(#REF!)-COUNTIF(#REF!,"")+1,1)</definedName>
    <definedName name="Resuelto">OFFSET(#REF!,1,0,COUNTA(#REF!)-COUNTIF(#REF!,"")+1,1)</definedName>
  </definedNames>
  <calcPr calcId="145621"/>
  <fileRecoveryPr autoRecover="0"/>
</workbook>
</file>

<file path=xl/calcChain.xml><?xml version="1.0" encoding="utf-8"?>
<calcChain xmlns="http://schemas.openxmlformats.org/spreadsheetml/2006/main">
  <c r="AI784" i="4" l="1"/>
  <c r="AH784" i="4" s="1"/>
  <c r="Z784" i="4"/>
  <c r="Y784" i="4"/>
  <c r="X784" i="4"/>
  <c r="W784" i="4"/>
  <c r="V784" i="4"/>
  <c r="U784" i="4"/>
  <c r="T784" i="4"/>
  <c r="S784" i="4"/>
  <c r="R784" i="4"/>
  <c r="Q784" i="4"/>
  <c r="P784" i="4"/>
  <c r="O784" i="4"/>
  <c r="N784" i="4"/>
  <c r="M784" i="4"/>
  <c r="L784" i="4"/>
  <c r="I784" i="4"/>
  <c r="AI783" i="4"/>
  <c r="AH783" i="4" s="1"/>
  <c r="Z783" i="4"/>
  <c r="Y783" i="4"/>
  <c r="X783" i="4"/>
  <c r="W783" i="4"/>
  <c r="V783" i="4"/>
  <c r="U783" i="4"/>
  <c r="T783" i="4"/>
  <c r="S783" i="4"/>
  <c r="R783" i="4"/>
  <c r="Q783" i="4"/>
  <c r="P783" i="4"/>
  <c r="O783" i="4"/>
  <c r="N783" i="4"/>
  <c r="M783" i="4"/>
  <c r="L783" i="4"/>
  <c r="I783" i="4"/>
  <c r="AI782" i="4"/>
  <c r="AH782" i="4" s="1"/>
  <c r="Z782" i="4"/>
  <c r="Y782" i="4"/>
  <c r="X782" i="4"/>
  <c r="W782" i="4"/>
  <c r="V782" i="4"/>
  <c r="U782" i="4"/>
  <c r="T782" i="4"/>
  <c r="S782" i="4"/>
  <c r="R782" i="4"/>
  <c r="Q782" i="4"/>
  <c r="P782" i="4"/>
  <c r="O782" i="4"/>
  <c r="N782" i="4"/>
  <c r="M782" i="4"/>
  <c r="L782" i="4"/>
  <c r="I782" i="4"/>
  <c r="AI781" i="4"/>
  <c r="AH781" i="4" s="1"/>
  <c r="Z781" i="4"/>
  <c r="Y781" i="4"/>
  <c r="X781" i="4"/>
  <c r="W781" i="4"/>
  <c r="V781" i="4"/>
  <c r="U781" i="4"/>
  <c r="T781" i="4"/>
  <c r="S781" i="4"/>
  <c r="R781" i="4"/>
  <c r="Q781" i="4"/>
  <c r="P781" i="4"/>
  <c r="O781" i="4"/>
  <c r="N781" i="4"/>
  <c r="M781" i="4"/>
  <c r="L781" i="4"/>
  <c r="I781" i="4"/>
  <c r="AI780" i="4"/>
  <c r="AH780" i="4" s="1"/>
  <c r="Z780" i="4"/>
  <c r="Y780" i="4"/>
  <c r="X780" i="4"/>
  <c r="W780" i="4"/>
  <c r="V780" i="4"/>
  <c r="U780" i="4"/>
  <c r="T780" i="4"/>
  <c r="S780" i="4"/>
  <c r="R780" i="4"/>
  <c r="Q780" i="4"/>
  <c r="P780" i="4"/>
  <c r="O780" i="4"/>
  <c r="N780" i="4"/>
  <c r="M780" i="4"/>
  <c r="L780" i="4"/>
  <c r="I780" i="4"/>
  <c r="AI779" i="4"/>
  <c r="AH779" i="4" s="1"/>
  <c r="Z779" i="4"/>
  <c r="Y779" i="4"/>
  <c r="X779" i="4"/>
  <c r="W779" i="4"/>
  <c r="V779" i="4"/>
  <c r="U779" i="4"/>
  <c r="T779" i="4"/>
  <c r="S779" i="4"/>
  <c r="R779" i="4"/>
  <c r="Q779" i="4"/>
  <c r="P779" i="4"/>
  <c r="O779" i="4"/>
  <c r="N779" i="4"/>
  <c r="M779" i="4"/>
  <c r="L779" i="4"/>
  <c r="I779" i="4"/>
  <c r="AI778" i="4"/>
  <c r="AH778" i="4" s="1"/>
  <c r="Z778" i="4"/>
  <c r="Y778" i="4"/>
  <c r="X778" i="4"/>
  <c r="W778" i="4"/>
  <c r="V778" i="4"/>
  <c r="U778" i="4"/>
  <c r="T778" i="4"/>
  <c r="S778" i="4"/>
  <c r="R778" i="4"/>
  <c r="Q778" i="4"/>
  <c r="P778" i="4"/>
  <c r="O778" i="4"/>
  <c r="N778" i="4"/>
  <c r="M778" i="4"/>
  <c r="L778" i="4"/>
  <c r="I778" i="4"/>
  <c r="AI777" i="4"/>
  <c r="AH777" i="4" s="1"/>
  <c r="Z777" i="4"/>
  <c r="Y777" i="4"/>
  <c r="X777" i="4"/>
  <c r="W777" i="4"/>
  <c r="V777" i="4"/>
  <c r="U777" i="4"/>
  <c r="T777" i="4"/>
  <c r="S777" i="4"/>
  <c r="R777" i="4"/>
  <c r="Q777" i="4"/>
  <c r="P777" i="4"/>
  <c r="O777" i="4"/>
  <c r="N777" i="4"/>
  <c r="M777" i="4"/>
  <c r="L777" i="4"/>
  <c r="I777" i="4"/>
  <c r="AI776" i="4"/>
  <c r="AH776" i="4" s="1"/>
  <c r="Z776" i="4"/>
  <c r="Y776" i="4"/>
  <c r="X776" i="4"/>
  <c r="W776" i="4"/>
  <c r="V776" i="4"/>
  <c r="U776" i="4"/>
  <c r="T776" i="4"/>
  <c r="S776" i="4"/>
  <c r="R776" i="4"/>
  <c r="Q776" i="4"/>
  <c r="P776" i="4"/>
  <c r="O776" i="4"/>
  <c r="N776" i="4"/>
  <c r="M776" i="4"/>
  <c r="L776" i="4"/>
  <c r="I776" i="4"/>
  <c r="AI775" i="4"/>
  <c r="AH775" i="4" s="1"/>
  <c r="Z775" i="4"/>
  <c r="Y775" i="4"/>
  <c r="X775" i="4"/>
  <c r="W775" i="4"/>
  <c r="V775" i="4"/>
  <c r="U775" i="4"/>
  <c r="T775" i="4"/>
  <c r="S775" i="4"/>
  <c r="R775" i="4"/>
  <c r="Q775" i="4"/>
  <c r="P775" i="4"/>
  <c r="O775" i="4"/>
  <c r="N775" i="4"/>
  <c r="M775" i="4"/>
  <c r="L775" i="4"/>
  <c r="I775" i="4"/>
  <c r="AI774" i="4"/>
  <c r="AH774" i="4" s="1"/>
  <c r="Z774" i="4"/>
  <c r="Y774" i="4"/>
  <c r="X774" i="4"/>
  <c r="W774" i="4"/>
  <c r="V774" i="4"/>
  <c r="U774" i="4"/>
  <c r="T774" i="4"/>
  <c r="S774" i="4"/>
  <c r="R774" i="4"/>
  <c r="Q774" i="4"/>
  <c r="P774" i="4"/>
  <c r="O774" i="4"/>
  <c r="N774" i="4"/>
  <c r="M774" i="4"/>
  <c r="L774" i="4"/>
  <c r="I774" i="4"/>
  <c r="AI773" i="4"/>
  <c r="AH773" i="4" s="1"/>
  <c r="Z773" i="4"/>
  <c r="Y773" i="4"/>
  <c r="X773" i="4"/>
  <c r="W773" i="4"/>
  <c r="V773" i="4"/>
  <c r="U773" i="4"/>
  <c r="T773" i="4"/>
  <c r="S773" i="4"/>
  <c r="R773" i="4"/>
  <c r="Q773" i="4"/>
  <c r="P773" i="4"/>
  <c r="O773" i="4"/>
  <c r="N773" i="4"/>
  <c r="M773" i="4"/>
  <c r="L773" i="4"/>
  <c r="I773" i="4"/>
  <c r="AI772" i="4"/>
  <c r="AH772" i="4" s="1"/>
  <c r="Z772" i="4"/>
  <c r="Y772" i="4"/>
  <c r="X772" i="4"/>
  <c r="W772" i="4"/>
  <c r="V772" i="4"/>
  <c r="U772" i="4"/>
  <c r="T772" i="4"/>
  <c r="S772" i="4"/>
  <c r="R772" i="4"/>
  <c r="Q772" i="4"/>
  <c r="P772" i="4"/>
  <c r="O772" i="4"/>
  <c r="N772" i="4"/>
  <c r="M772" i="4"/>
  <c r="L772" i="4"/>
  <c r="I772" i="4"/>
  <c r="AI771" i="4"/>
  <c r="AH771" i="4" s="1"/>
  <c r="Z771" i="4"/>
  <c r="Y771" i="4"/>
  <c r="X771" i="4"/>
  <c r="W771" i="4"/>
  <c r="V771" i="4"/>
  <c r="U771" i="4"/>
  <c r="T771" i="4"/>
  <c r="S771" i="4"/>
  <c r="R771" i="4"/>
  <c r="Q771" i="4"/>
  <c r="P771" i="4"/>
  <c r="O771" i="4"/>
  <c r="N771" i="4"/>
  <c r="M771" i="4"/>
  <c r="L771" i="4"/>
  <c r="I771" i="4"/>
  <c r="AI770" i="4"/>
  <c r="AH770" i="4" s="1"/>
  <c r="Z770" i="4"/>
  <c r="Y770" i="4"/>
  <c r="X770" i="4"/>
  <c r="W770" i="4"/>
  <c r="V770" i="4"/>
  <c r="U770" i="4"/>
  <c r="T770" i="4"/>
  <c r="S770" i="4"/>
  <c r="R770" i="4"/>
  <c r="Q770" i="4"/>
  <c r="P770" i="4"/>
  <c r="O770" i="4"/>
  <c r="N770" i="4"/>
  <c r="M770" i="4"/>
  <c r="L770" i="4"/>
  <c r="I770" i="4"/>
  <c r="AI769" i="4"/>
  <c r="AH769" i="4" s="1"/>
  <c r="Z769" i="4"/>
  <c r="Y769" i="4"/>
  <c r="X769" i="4"/>
  <c r="W769" i="4"/>
  <c r="V769" i="4"/>
  <c r="U769" i="4"/>
  <c r="T769" i="4"/>
  <c r="S769" i="4"/>
  <c r="R769" i="4"/>
  <c r="Q769" i="4"/>
  <c r="P769" i="4"/>
  <c r="O769" i="4"/>
  <c r="N769" i="4"/>
  <c r="M769" i="4"/>
  <c r="L769" i="4"/>
  <c r="I769" i="4"/>
  <c r="AI768" i="4"/>
  <c r="AH768" i="4" s="1"/>
  <c r="Z768" i="4"/>
  <c r="Y768" i="4"/>
  <c r="X768" i="4"/>
  <c r="W768" i="4"/>
  <c r="V768" i="4"/>
  <c r="U768" i="4"/>
  <c r="T768" i="4"/>
  <c r="S768" i="4"/>
  <c r="R768" i="4"/>
  <c r="Q768" i="4"/>
  <c r="P768" i="4"/>
  <c r="O768" i="4"/>
  <c r="N768" i="4"/>
  <c r="M768" i="4"/>
  <c r="L768" i="4"/>
  <c r="I768" i="4"/>
  <c r="AI767" i="4"/>
  <c r="AH767" i="4" s="1"/>
  <c r="Z767" i="4"/>
  <c r="Y767" i="4"/>
  <c r="X767" i="4"/>
  <c r="W767" i="4"/>
  <c r="V767" i="4"/>
  <c r="U767" i="4"/>
  <c r="T767" i="4"/>
  <c r="S767" i="4"/>
  <c r="R767" i="4"/>
  <c r="Q767" i="4"/>
  <c r="P767" i="4"/>
  <c r="O767" i="4"/>
  <c r="N767" i="4"/>
  <c r="M767" i="4"/>
  <c r="L767" i="4"/>
  <c r="I767" i="4"/>
  <c r="AI766" i="4"/>
  <c r="AH766" i="4" s="1"/>
  <c r="Z766" i="4"/>
  <c r="Y766" i="4"/>
  <c r="X766" i="4"/>
  <c r="W766" i="4"/>
  <c r="V766" i="4"/>
  <c r="U766" i="4"/>
  <c r="T766" i="4"/>
  <c r="S766" i="4"/>
  <c r="R766" i="4"/>
  <c r="Q766" i="4"/>
  <c r="P766" i="4"/>
  <c r="O766" i="4"/>
  <c r="N766" i="4"/>
  <c r="M766" i="4"/>
  <c r="L766" i="4"/>
  <c r="I766" i="4"/>
  <c r="AI765" i="4"/>
  <c r="AH765" i="4" s="1"/>
  <c r="Z765" i="4"/>
  <c r="Y765" i="4"/>
  <c r="X765" i="4"/>
  <c r="W765" i="4"/>
  <c r="V765" i="4"/>
  <c r="U765" i="4"/>
  <c r="T765" i="4"/>
  <c r="S765" i="4"/>
  <c r="R765" i="4"/>
  <c r="Q765" i="4"/>
  <c r="P765" i="4"/>
  <c r="O765" i="4"/>
  <c r="N765" i="4"/>
  <c r="M765" i="4"/>
  <c r="L765" i="4"/>
  <c r="I765" i="4"/>
  <c r="AI764" i="4"/>
  <c r="AH764" i="4"/>
  <c r="Z764" i="4"/>
  <c r="Y764" i="4"/>
  <c r="X764" i="4"/>
  <c r="W764" i="4"/>
  <c r="V764" i="4"/>
  <c r="U764" i="4"/>
  <c r="T764" i="4"/>
  <c r="S764" i="4"/>
  <c r="R764" i="4"/>
  <c r="Q764" i="4"/>
  <c r="P764" i="4"/>
  <c r="O764" i="4"/>
  <c r="N764" i="4"/>
  <c r="M764" i="4"/>
  <c r="L764" i="4"/>
  <c r="I764" i="4"/>
  <c r="AI763" i="4"/>
  <c r="AH763" i="4" s="1"/>
  <c r="Z763" i="4"/>
  <c r="Y763" i="4"/>
  <c r="X763" i="4"/>
  <c r="W763" i="4"/>
  <c r="V763" i="4"/>
  <c r="U763" i="4"/>
  <c r="T763" i="4"/>
  <c r="S763" i="4"/>
  <c r="R763" i="4"/>
  <c r="Q763" i="4"/>
  <c r="P763" i="4"/>
  <c r="O763" i="4"/>
  <c r="N763" i="4"/>
  <c r="M763" i="4"/>
  <c r="L763" i="4"/>
  <c r="I763" i="4"/>
  <c r="AI762" i="4"/>
  <c r="AH762" i="4" s="1"/>
  <c r="Z762" i="4"/>
  <c r="Y762" i="4"/>
  <c r="X762" i="4"/>
  <c r="W762" i="4"/>
  <c r="V762" i="4"/>
  <c r="U762" i="4"/>
  <c r="T762" i="4"/>
  <c r="S762" i="4"/>
  <c r="R762" i="4"/>
  <c r="Q762" i="4"/>
  <c r="P762" i="4"/>
  <c r="O762" i="4"/>
  <c r="N762" i="4"/>
  <c r="M762" i="4"/>
  <c r="L762" i="4"/>
  <c r="I762" i="4"/>
  <c r="AI761" i="4"/>
  <c r="AH761" i="4" s="1"/>
  <c r="Z761" i="4"/>
  <c r="Y761" i="4"/>
  <c r="X761" i="4"/>
  <c r="W761" i="4"/>
  <c r="V761" i="4"/>
  <c r="U761" i="4"/>
  <c r="T761" i="4"/>
  <c r="S761" i="4"/>
  <c r="R761" i="4"/>
  <c r="Q761" i="4"/>
  <c r="P761" i="4"/>
  <c r="O761" i="4"/>
  <c r="N761" i="4"/>
  <c r="M761" i="4"/>
  <c r="L761" i="4"/>
  <c r="I761" i="4"/>
  <c r="AI760" i="4"/>
  <c r="AH760" i="4" s="1"/>
  <c r="Z760" i="4"/>
  <c r="Y760" i="4"/>
  <c r="X760" i="4"/>
  <c r="W760" i="4"/>
  <c r="V760" i="4"/>
  <c r="U760" i="4"/>
  <c r="T760" i="4"/>
  <c r="S760" i="4"/>
  <c r="R760" i="4"/>
  <c r="Q760" i="4"/>
  <c r="P760" i="4"/>
  <c r="O760" i="4"/>
  <c r="N760" i="4"/>
  <c r="M760" i="4"/>
  <c r="L760" i="4"/>
  <c r="I760" i="4"/>
  <c r="AI759" i="4"/>
  <c r="AH759" i="4" s="1"/>
  <c r="Z759" i="4"/>
  <c r="Y759" i="4"/>
  <c r="X759" i="4"/>
  <c r="W759" i="4"/>
  <c r="V759" i="4"/>
  <c r="U759" i="4"/>
  <c r="T759" i="4"/>
  <c r="S759" i="4"/>
  <c r="R759" i="4"/>
  <c r="Q759" i="4"/>
  <c r="P759" i="4"/>
  <c r="O759" i="4"/>
  <c r="N759" i="4"/>
  <c r="M759" i="4"/>
  <c r="L759" i="4"/>
  <c r="I759" i="4"/>
  <c r="AI758" i="4"/>
  <c r="AH758" i="4" s="1"/>
  <c r="Z758" i="4"/>
  <c r="Y758" i="4"/>
  <c r="X758" i="4"/>
  <c r="W758" i="4"/>
  <c r="V758" i="4"/>
  <c r="U758" i="4"/>
  <c r="T758" i="4"/>
  <c r="S758" i="4"/>
  <c r="R758" i="4"/>
  <c r="Q758" i="4"/>
  <c r="P758" i="4"/>
  <c r="O758" i="4"/>
  <c r="N758" i="4"/>
  <c r="M758" i="4"/>
  <c r="L758" i="4"/>
  <c r="I758" i="4"/>
  <c r="AI757" i="4"/>
  <c r="AH757" i="4" s="1"/>
  <c r="Z757" i="4"/>
  <c r="Y757" i="4"/>
  <c r="X757" i="4"/>
  <c r="W757" i="4"/>
  <c r="V757" i="4"/>
  <c r="U757" i="4"/>
  <c r="T757" i="4"/>
  <c r="S757" i="4"/>
  <c r="R757" i="4"/>
  <c r="Q757" i="4"/>
  <c r="P757" i="4"/>
  <c r="O757" i="4"/>
  <c r="N757" i="4"/>
  <c r="M757" i="4"/>
  <c r="L757" i="4"/>
  <c r="I757" i="4"/>
  <c r="AI756" i="4"/>
  <c r="AH756" i="4" s="1"/>
  <c r="Z756" i="4"/>
  <c r="Y756" i="4"/>
  <c r="X756" i="4"/>
  <c r="W756" i="4"/>
  <c r="V756" i="4"/>
  <c r="U756" i="4"/>
  <c r="T756" i="4"/>
  <c r="S756" i="4"/>
  <c r="R756" i="4"/>
  <c r="Q756" i="4"/>
  <c r="P756" i="4"/>
  <c r="O756" i="4"/>
  <c r="N756" i="4"/>
  <c r="M756" i="4"/>
  <c r="L756" i="4"/>
  <c r="I756" i="4"/>
  <c r="AI755" i="4"/>
  <c r="AH755" i="4" s="1"/>
  <c r="Z755" i="4"/>
  <c r="Y755" i="4"/>
  <c r="X755" i="4"/>
  <c r="W755" i="4"/>
  <c r="V755" i="4"/>
  <c r="U755" i="4"/>
  <c r="T755" i="4"/>
  <c r="S755" i="4"/>
  <c r="R755" i="4"/>
  <c r="Q755" i="4"/>
  <c r="P755" i="4"/>
  <c r="O755" i="4"/>
  <c r="N755" i="4"/>
  <c r="M755" i="4"/>
  <c r="L755" i="4"/>
  <c r="I755" i="4"/>
  <c r="AI754" i="4"/>
  <c r="AH754" i="4" s="1"/>
  <c r="Z754" i="4"/>
  <c r="Y754" i="4"/>
  <c r="X754" i="4"/>
  <c r="W754" i="4"/>
  <c r="V754" i="4"/>
  <c r="U754" i="4"/>
  <c r="T754" i="4"/>
  <c r="S754" i="4"/>
  <c r="R754" i="4"/>
  <c r="Q754" i="4"/>
  <c r="P754" i="4"/>
  <c r="O754" i="4"/>
  <c r="N754" i="4"/>
  <c r="M754" i="4"/>
  <c r="L754" i="4"/>
  <c r="I754" i="4"/>
  <c r="AI753" i="4"/>
  <c r="AH753" i="4" s="1"/>
  <c r="Z753" i="4"/>
  <c r="Y753" i="4"/>
  <c r="X753" i="4"/>
  <c r="W753" i="4"/>
  <c r="V753" i="4"/>
  <c r="U753" i="4"/>
  <c r="T753" i="4"/>
  <c r="S753" i="4"/>
  <c r="R753" i="4"/>
  <c r="Q753" i="4"/>
  <c r="P753" i="4"/>
  <c r="O753" i="4"/>
  <c r="N753" i="4"/>
  <c r="M753" i="4"/>
  <c r="L753" i="4"/>
  <c r="I753" i="4"/>
  <c r="AI752" i="4"/>
  <c r="AH752" i="4" s="1"/>
  <c r="Z752" i="4"/>
  <c r="Y752" i="4"/>
  <c r="X752" i="4"/>
  <c r="W752" i="4"/>
  <c r="V752" i="4"/>
  <c r="U752" i="4"/>
  <c r="T752" i="4"/>
  <c r="S752" i="4"/>
  <c r="R752" i="4"/>
  <c r="Q752" i="4"/>
  <c r="P752" i="4"/>
  <c r="O752" i="4"/>
  <c r="N752" i="4"/>
  <c r="M752" i="4"/>
  <c r="L752" i="4"/>
  <c r="I752" i="4"/>
  <c r="AI751" i="4"/>
  <c r="AH751" i="4" s="1"/>
  <c r="Z751" i="4"/>
  <c r="Y751" i="4"/>
  <c r="X751" i="4"/>
  <c r="W751" i="4"/>
  <c r="V751" i="4"/>
  <c r="U751" i="4"/>
  <c r="T751" i="4"/>
  <c r="S751" i="4"/>
  <c r="R751" i="4"/>
  <c r="Q751" i="4"/>
  <c r="P751" i="4"/>
  <c r="O751" i="4"/>
  <c r="N751" i="4"/>
  <c r="M751" i="4"/>
  <c r="L751" i="4"/>
  <c r="I751" i="4"/>
  <c r="AI750" i="4"/>
  <c r="AH750" i="4" s="1"/>
  <c r="Z750" i="4"/>
  <c r="Y750" i="4"/>
  <c r="X750" i="4"/>
  <c r="W750" i="4"/>
  <c r="V750" i="4"/>
  <c r="U750" i="4"/>
  <c r="T750" i="4"/>
  <c r="S750" i="4"/>
  <c r="R750" i="4"/>
  <c r="Q750" i="4"/>
  <c r="P750" i="4"/>
  <c r="O750" i="4"/>
  <c r="N750" i="4"/>
  <c r="M750" i="4"/>
  <c r="L750" i="4"/>
  <c r="I750" i="4"/>
  <c r="AI749" i="4"/>
  <c r="AH749" i="4" s="1"/>
  <c r="Z749" i="4"/>
  <c r="Y749" i="4"/>
  <c r="X749" i="4"/>
  <c r="W749" i="4"/>
  <c r="V749" i="4"/>
  <c r="U749" i="4"/>
  <c r="T749" i="4"/>
  <c r="S749" i="4"/>
  <c r="R749" i="4"/>
  <c r="Q749" i="4"/>
  <c r="P749" i="4"/>
  <c r="O749" i="4"/>
  <c r="N749" i="4"/>
  <c r="M749" i="4"/>
  <c r="L749" i="4"/>
  <c r="I749" i="4"/>
  <c r="AI748" i="4"/>
  <c r="AH748" i="4" s="1"/>
  <c r="Z748" i="4"/>
  <c r="Y748" i="4"/>
  <c r="X748" i="4"/>
  <c r="W748" i="4"/>
  <c r="V748" i="4"/>
  <c r="U748" i="4"/>
  <c r="T748" i="4"/>
  <c r="S748" i="4"/>
  <c r="R748" i="4"/>
  <c r="Q748" i="4"/>
  <c r="P748" i="4"/>
  <c r="O748" i="4"/>
  <c r="N748" i="4"/>
  <c r="M748" i="4"/>
  <c r="L748" i="4"/>
  <c r="I748" i="4"/>
  <c r="AI747" i="4"/>
  <c r="AH747" i="4" s="1"/>
  <c r="Z747" i="4"/>
  <c r="Y747" i="4"/>
  <c r="X747" i="4"/>
  <c r="W747" i="4"/>
  <c r="V747" i="4"/>
  <c r="U747" i="4"/>
  <c r="T747" i="4"/>
  <c r="S747" i="4"/>
  <c r="R747" i="4"/>
  <c r="Q747" i="4"/>
  <c r="P747" i="4"/>
  <c r="O747" i="4"/>
  <c r="N747" i="4"/>
  <c r="M747" i="4"/>
  <c r="L747" i="4"/>
  <c r="I747" i="4"/>
  <c r="AI746" i="4"/>
  <c r="AH746" i="4" s="1"/>
  <c r="Z746" i="4"/>
  <c r="Y746" i="4"/>
  <c r="X746" i="4"/>
  <c r="W746" i="4"/>
  <c r="V746" i="4"/>
  <c r="U746" i="4"/>
  <c r="T746" i="4"/>
  <c r="S746" i="4"/>
  <c r="R746" i="4"/>
  <c r="Q746" i="4"/>
  <c r="P746" i="4"/>
  <c r="O746" i="4"/>
  <c r="N746" i="4"/>
  <c r="M746" i="4"/>
  <c r="L746" i="4"/>
  <c r="I746" i="4"/>
  <c r="AI745" i="4"/>
  <c r="AH745" i="4" s="1"/>
  <c r="Z745" i="4"/>
  <c r="Y745" i="4"/>
  <c r="X745" i="4"/>
  <c r="W745" i="4"/>
  <c r="V745" i="4"/>
  <c r="U745" i="4"/>
  <c r="T745" i="4"/>
  <c r="S745" i="4"/>
  <c r="R745" i="4"/>
  <c r="Q745" i="4"/>
  <c r="P745" i="4"/>
  <c r="O745" i="4"/>
  <c r="N745" i="4"/>
  <c r="M745" i="4"/>
  <c r="L745" i="4"/>
  <c r="I745" i="4"/>
  <c r="AI744" i="4"/>
  <c r="AH744" i="4" s="1"/>
  <c r="Z744" i="4"/>
  <c r="Y744" i="4"/>
  <c r="X744" i="4"/>
  <c r="W744" i="4"/>
  <c r="V744" i="4"/>
  <c r="U744" i="4"/>
  <c r="T744" i="4"/>
  <c r="S744" i="4"/>
  <c r="R744" i="4"/>
  <c r="Q744" i="4"/>
  <c r="P744" i="4"/>
  <c r="O744" i="4"/>
  <c r="N744" i="4"/>
  <c r="M744" i="4"/>
  <c r="L744" i="4"/>
  <c r="I744" i="4"/>
  <c r="AI743" i="4"/>
  <c r="AH743" i="4" s="1"/>
  <c r="Z743" i="4"/>
  <c r="Y743" i="4"/>
  <c r="X743" i="4"/>
  <c r="W743" i="4"/>
  <c r="V743" i="4"/>
  <c r="U743" i="4"/>
  <c r="T743" i="4"/>
  <c r="S743" i="4"/>
  <c r="R743" i="4"/>
  <c r="Q743" i="4"/>
  <c r="P743" i="4"/>
  <c r="O743" i="4"/>
  <c r="N743" i="4"/>
  <c r="M743" i="4"/>
  <c r="L743" i="4"/>
  <c r="I743" i="4"/>
  <c r="AI742" i="4"/>
  <c r="AH742" i="4" s="1"/>
  <c r="Z742" i="4"/>
  <c r="Y742" i="4"/>
  <c r="X742" i="4"/>
  <c r="W742" i="4"/>
  <c r="V742" i="4"/>
  <c r="U742" i="4"/>
  <c r="T742" i="4"/>
  <c r="S742" i="4"/>
  <c r="R742" i="4"/>
  <c r="Q742" i="4"/>
  <c r="P742" i="4"/>
  <c r="O742" i="4"/>
  <c r="N742" i="4"/>
  <c r="M742" i="4"/>
  <c r="L742" i="4"/>
  <c r="I742" i="4"/>
  <c r="AI741" i="4"/>
  <c r="AH741" i="4" s="1"/>
  <c r="Z741" i="4"/>
  <c r="Y741" i="4"/>
  <c r="X741" i="4"/>
  <c r="W741" i="4"/>
  <c r="V741" i="4"/>
  <c r="U741" i="4"/>
  <c r="T741" i="4"/>
  <c r="S741" i="4"/>
  <c r="R741" i="4"/>
  <c r="Q741" i="4"/>
  <c r="P741" i="4"/>
  <c r="O741" i="4"/>
  <c r="N741" i="4"/>
  <c r="M741" i="4"/>
  <c r="L741" i="4"/>
  <c r="I741" i="4"/>
  <c r="AI740" i="4"/>
  <c r="AH740" i="4" s="1"/>
  <c r="Z740" i="4"/>
  <c r="Y740" i="4"/>
  <c r="X740" i="4"/>
  <c r="W740" i="4"/>
  <c r="V740" i="4"/>
  <c r="U740" i="4"/>
  <c r="T740" i="4"/>
  <c r="S740" i="4"/>
  <c r="R740" i="4"/>
  <c r="Q740" i="4"/>
  <c r="P740" i="4"/>
  <c r="O740" i="4"/>
  <c r="N740" i="4"/>
  <c r="M740" i="4"/>
  <c r="L740" i="4"/>
  <c r="I740" i="4"/>
  <c r="AI739" i="4"/>
  <c r="AH739" i="4" s="1"/>
  <c r="Z739" i="4"/>
  <c r="Y739" i="4"/>
  <c r="X739" i="4"/>
  <c r="W739" i="4"/>
  <c r="V739" i="4"/>
  <c r="U739" i="4"/>
  <c r="T739" i="4"/>
  <c r="S739" i="4"/>
  <c r="R739" i="4"/>
  <c r="Q739" i="4"/>
  <c r="P739" i="4"/>
  <c r="O739" i="4"/>
  <c r="N739" i="4"/>
  <c r="M739" i="4"/>
  <c r="L739" i="4"/>
  <c r="I739" i="4"/>
  <c r="AI738" i="4"/>
  <c r="AH738" i="4" s="1"/>
  <c r="Z738" i="4"/>
  <c r="Y738" i="4"/>
  <c r="X738" i="4"/>
  <c r="W738" i="4"/>
  <c r="V738" i="4"/>
  <c r="U738" i="4"/>
  <c r="T738" i="4"/>
  <c r="S738" i="4"/>
  <c r="R738" i="4"/>
  <c r="Q738" i="4"/>
  <c r="P738" i="4"/>
  <c r="O738" i="4"/>
  <c r="N738" i="4"/>
  <c r="M738" i="4"/>
  <c r="L738" i="4"/>
  <c r="I738" i="4"/>
  <c r="AI737" i="4"/>
  <c r="AH737" i="4" s="1"/>
  <c r="Z737" i="4"/>
  <c r="Y737" i="4"/>
  <c r="X737" i="4"/>
  <c r="W737" i="4"/>
  <c r="V737" i="4"/>
  <c r="U737" i="4"/>
  <c r="T737" i="4"/>
  <c r="S737" i="4"/>
  <c r="R737" i="4"/>
  <c r="Q737" i="4"/>
  <c r="P737" i="4"/>
  <c r="O737" i="4"/>
  <c r="N737" i="4"/>
  <c r="M737" i="4"/>
  <c r="L737" i="4"/>
  <c r="I737" i="4"/>
  <c r="AI736" i="4"/>
  <c r="AH736" i="4"/>
  <c r="Z736" i="4"/>
  <c r="Y736" i="4"/>
  <c r="X736" i="4"/>
  <c r="W736" i="4"/>
  <c r="V736" i="4"/>
  <c r="U736" i="4"/>
  <c r="T736" i="4"/>
  <c r="S736" i="4"/>
  <c r="R736" i="4"/>
  <c r="Q736" i="4"/>
  <c r="P736" i="4"/>
  <c r="O736" i="4"/>
  <c r="N736" i="4"/>
  <c r="M736" i="4"/>
  <c r="L736" i="4"/>
  <c r="I736" i="4"/>
  <c r="AI735" i="4"/>
  <c r="AH735" i="4" s="1"/>
  <c r="Z735" i="4"/>
  <c r="Y735" i="4"/>
  <c r="X735" i="4"/>
  <c r="W735" i="4"/>
  <c r="V735" i="4"/>
  <c r="U735" i="4"/>
  <c r="T735" i="4"/>
  <c r="S735" i="4"/>
  <c r="R735" i="4"/>
  <c r="Q735" i="4"/>
  <c r="P735" i="4"/>
  <c r="O735" i="4"/>
  <c r="N735" i="4"/>
  <c r="M735" i="4"/>
  <c r="L735" i="4"/>
  <c r="I735" i="4"/>
  <c r="AI734" i="4"/>
  <c r="AH734" i="4" s="1"/>
  <c r="Z734" i="4"/>
  <c r="Y734" i="4"/>
  <c r="X734" i="4"/>
  <c r="W734" i="4"/>
  <c r="V734" i="4"/>
  <c r="U734" i="4"/>
  <c r="T734" i="4"/>
  <c r="S734" i="4"/>
  <c r="R734" i="4"/>
  <c r="Q734" i="4"/>
  <c r="P734" i="4"/>
  <c r="O734" i="4"/>
  <c r="N734" i="4"/>
  <c r="M734" i="4"/>
  <c r="L734" i="4"/>
  <c r="I734" i="4"/>
  <c r="AI733" i="4"/>
  <c r="AH733" i="4" s="1"/>
  <c r="Z733" i="4"/>
  <c r="Y733" i="4"/>
  <c r="X733" i="4"/>
  <c r="W733" i="4"/>
  <c r="V733" i="4"/>
  <c r="U733" i="4"/>
  <c r="T733" i="4"/>
  <c r="S733" i="4"/>
  <c r="R733" i="4"/>
  <c r="Q733" i="4"/>
  <c r="P733" i="4"/>
  <c r="O733" i="4"/>
  <c r="N733" i="4"/>
  <c r="M733" i="4"/>
  <c r="L733" i="4"/>
  <c r="I733" i="4"/>
  <c r="AI732" i="4"/>
  <c r="AH732" i="4" s="1"/>
  <c r="Z732" i="4"/>
  <c r="Y732" i="4"/>
  <c r="X732" i="4"/>
  <c r="W732" i="4"/>
  <c r="V732" i="4"/>
  <c r="U732" i="4"/>
  <c r="T732" i="4"/>
  <c r="S732" i="4"/>
  <c r="R732" i="4"/>
  <c r="Q732" i="4"/>
  <c r="P732" i="4"/>
  <c r="O732" i="4"/>
  <c r="N732" i="4"/>
  <c r="M732" i="4"/>
  <c r="L732" i="4"/>
  <c r="I732" i="4"/>
  <c r="AI731" i="4"/>
  <c r="AH731" i="4" s="1"/>
  <c r="Z731" i="4"/>
  <c r="Y731" i="4"/>
  <c r="X731" i="4"/>
  <c r="W731" i="4"/>
  <c r="V731" i="4"/>
  <c r="U731" i="4"/>
  <c r="T731" i="4"/>
  <c r="S731" i="4"/>
  <c r="R731" i="4"/>
  <c r="Q731" i="4"/>
  <c r="P731" i="4"/>
  <c r="O731" i="4"/>
  <c r="N731" i="4"/>
  <c r="M731" i="4"/>
  <c r="L731" i="4"/>
  <c r="I731" i="4"/>
  <c r="AI730" i="4"/>
  <c r="AH730" i="4" s="1"/>
  <c r="Z730" i="4"/>
  <c r="Y730" i="4"/>
  <c r="X730" i="4"/>
  <c r="W730" i="4"/>
  <c r="V730" i="4"/>
  <c r="U730" i="4"/>
  <c r="T730" i="4"/>
  <c r="S730" i="4"/>
  <c r="R730" i="4"/>
  <c r="Q730" i="4"/>
  <c r="P730" i="4"/>
  <c r="O730" i="4"/>
  <c r="N730" i="4"/>
  <c r="M730" i="4"/>
  <c r="L730" i="4"/>
  <c r="I730" i="4"/>
  <c r="AI729" i="4"/>
  <c r="AH729" i="4" s="1"/>
  <c r="Z729" i="4"/>
  <c r="Y729" i="4"/>
  <c r="X729" i="4"/>
  <c r="W729" i="4"/>
  <c r="V729" i="4"/>
  <c r="U729" i="4"/>
  <c r="T729" i="4"/>
  <c r="S729" i="4"/>
  <c r="R729" i="4"/>
  <c r="Q729" i="4"/>
  <c r="P729" i="4"/>
  <c r="O729" i="4"/>
  <c r="N729" i="4"/>
  <c r="M729" i="4"/>
  <c r="L729" i="4"/>
  <c r="I729" i="4"/>
  <c r="AI728" i="4"/>
  <c r="AH728" i="4" s="1"/>
  <c r="Z728" i="4"/>
  <c r="Y728" i="4"/>
  <c r="X728" i="4"/>
  <c r="W728" i="4"/>
  <c r="V728" i="4"/>
  <c r="U728" i="4"/>
  <c r="T728" i="4"/>
  <c r="S728" i="4"/>
  <c r="R728" i="4"/>
  <c r="Q728" i="4"/>
  <c r="P728" i="4"/>
  <c r="O728" i="4"/>
  <c r="N728" i="4"/>
  <c r="M728" i="4"/>
  <c r="L728" i="4"/>
  <c r="I728" i="4"/>
  <c r="AI727" i="4"/>
  <c r="AH727" i="4" s="1"/>
  <c r="Z727" i="4"/>
  <c r="Y727" i="4"/>
  <c r="X727" i="4"/>
  <c r="W727" i="4"/>
  <c r="V727" i="4"/>
  <c r="U727" i="4"/>
  <c r="T727" i="4"/>
  <c r="S727" i="4"/>
  <c r="R727" i="4"/>
  <c r="Q727" i="4"/>
  <c r="P727" i="4"/>
  <c r="O727" i="4"/>
  <c r="N727" i="4"/>
  <c r="M727" i="4"/>
  <c r="L727" i="4"/>
  <c r="I727" i="4"/>
  <c r="AI726" i="4"/>
  <c r="AH726" i="4" s="1"/>
  <c r="Z726" i="4"/>
  <c r="Y726" i="4"/>
  <c r="X726" i="4"/>
  <c r="W726" i="4"/>
  <c r="V726" i="4"/>
  <c r="U726" i="4"/>
  <c r="T726" i="4"/>
  <c r="S726" i="4"/>
  <c r="R726" i="4"/>
  <c r="Q726" i="4"/>
  <c r="P726" i="4"/>
  <c r="O726" i="4"/>
  <c r="N726" i="4"/>
  <c r="M726" i="4"/>
  <c r="L726" i="4"/>
  <c r="I726" i="4"/>
  <c r="AI725" i="4"/>
  <c r="AH725" i="4" s="1"/>
  <c r="Z725" i="4"/>
  <c r="Y725" i="4"/>
  <c r="X725" i="4"/>
  <c r="W725" i="4"/>
  <c r="V725" i="4"/>
  <c r="U725" i="4"/>
  <c r="T725" i="4"/>
  <c r="S725" i="4"/>
  <c r="R725" i="4"/>
  <c r="Q725" i="4"/>
  <c r="P725" i="4"/>
  <c r="O725" i="4"/>
  <c r="N725" i="4"/>
  <c r="M725" i="4"/>
  <c r="L725" i="4"/>
  <c r="I725" i="4"/>
  <c r="AI724" i="4"/>
  <c r="AH724" i="4" s="1"/>
  <c r="Z724" i="4"/>
  <c r="Y724" i="4"/>
  <c r="X724" i="4"/>
  <c r="W724" i="4"/>
  <c r="V724" i="4"/>
  <c r="U724" i="4"/>
  <c r="T724" i="4"/>
  <c r="S724" i="4"/>
  <c r="R724" i="4"/>
  <c r="Q724" i="4"/>
  <c r="P724" i="4"/>
  <c r="O724" i="4"/>
  <c r="N724" i="4"/>
  <c r="M724" i="4"/>
  <c r="L724" i="4"/>
  <c r="I724" i="4"/>
  <c r="AI723" i="4"/>
  <c r="AH723" i="4" s="1"/>
  <c r="Z723" i="4"/>
  <c r="Y723" i="4"/>
  <c r="X723" i="4"/>
  <c r="W723" i="4"/>
  <c r="V723" i="4"/>
  <c r="U723" i="4"/>
  <c r="T723" i="4"/>
  <c r="S723" i="4"/>
  <c r="R723" i="4"/>
  <c r="Q723" i="4"/>
  <c r="P723" i="4"/>
  <c r="O723" i="4"/>
  <c r="N723" i="4"/>
  <c r="M723" i="4"/>
  <c r="L723" i="4"/>
  <c r="I723" i="4"/>
  <c r="AI722" i="4"/>
  <c r="AH722" i="4" s="1"/>
  <c r="Z722" i="4"/>
  <c r="Y722" i="4"/>
  <c r="X722" i="4"/>
  <c r="W722" i="4"/>
  <c r="V722" i="4"/>
  <c r="U722" i="4"/>
  <c r="T722" i="4"/>
  <c r="S722" i="4"/>
  <c r="R722" i="4"/>
  <c r="Q722" i="4"/>
  <c r="P722" i="4"/>
  <c r="O722" i="4"/>
  <c r="N722" i="4"/>
  <c r="M722" i="4"/>
  <c r="L722" i="4"/>
  <c r="I722" i="4"/>
  <c r="AI721" i="4"/>
  <c r="AH721" i="4" s="1"/>
  <c r="Z721" i="4"/>
  <c r="Y721" i="4"/>
  <c r="X721" i="4"/>
  <c r="W721" i="4"/>
  <c r="V721" i="4"/>
  <c r="U721" i="4"/>
  <c r="T721" i="4"/>
  <c r="S721" i="4"/>
  <c r="R721" i="4"/>
  <c r="Q721" i="4"/>
  <c r="P721" i="4"/>
  <c r="O721" i="4"/>
  <c r="N721" i="4"/>
  <c r="M721" i="4"/>
  <c r="L721" i="4"/>
  <c r="I721" i="4"/>
  <c r="AI720" i="4"/>
  <c r="AH720" i="4" s="1"/>
  <c r="Z720" i="4"/>
  <c r="Y720" i="4"/>
  <c r="X720" i="4"/>
  <c r="W720" i="4"/>
  <c r="V720" i="4"/>
  <c r="U720" i="4"/>
  <c r="T720" i="4"/>
  <c r="S720" i="4"/>
  <c r="R720" i="4"/>
  <c r="Q720" i="4"/>
  <c r="P720" i="4"/>
  <c r="O720" i="4"/>
  <c r="N720" i="4"/>
  <c r="M720" i="4"/>
  <c r="L720" i="4"/>
  <c r="I720" i="4"/>
  <c r="AI719" i="4"/>
  <c r="AH719" i="4" s="1"/>
  <c r="Z719" i="4"/>
  <c r="Y719" i="4"/>
  <c r="X719" i="4"/>
  <c r="W719" i="4"/>
  <c r="V719" i="4"/>
  <c r="U719" i="4"/>
  <c r="T719" i="4"/>
  <c r="S719" i="4"/>
  <c r="R719" i="4"/>
  <c r="Q719" i="4"/>
  <c r="P719" i="4"/>
  <c r="O719" i="4"/>
  <c r="N719" i="4"/>
  <c r="M719" i="4"/>
  <c r="L719" i="4"/>
  <c r="I719" i="4"/>
  <c r="AI718" i="4"/>
  <c r="AH718" i="4" s="1"/>
  <c r="Z718" i="4"/>
  <c r="Y718" i="4"/>
  <c r="X718" i="4"/>
  <c r="W718" i="4"/>
  <c r="V718" i="4"/>
  <c r="U718" i="4"/>
  <c r="T718" i="4"/>
  <c r="S718" i="4"/>
  <c r="R718" i="4"/>
  <c r="Q718" i="4"/>
  <c r="P718" i="4"/>
  <c r="O718" i="4"/>
  <c r="N718" i="4"/>
  <c r="M718" i="4"/>
  <c r="L718" i="4"/>
  <c r="I718" i="4"/>
  <c r="AI717" i="4"/>
  <c r="AH717" i="4" s="1"/>
  <c r="Z717" i="4"/>
  <c r="Y717" i="4"/>
  <c r="X717" i="4"/>
  <c r="W717" i="4"/>
  <c r="V717" i="4"/>
  <c r="U717" i="4"/>
  <c r="T717" i="4"/>
  <c r="S717" i="4"/>
  <c r="R717" i="4"/>
  <c r="Q717" i="4"/>
  <c r="P717" i="4"/>
  <c r="O717" i="4"/>
  <c r="N717" i="4"/>
  <c r="M717" i="4"/>
  <c r="L717" i="4"/>
  <c r="I717" i="4"/>
  <c r="AI716" i="4"/>
  <c r="AH716" i="4" s="1"/>
  <c r="Z716" i="4"/>
  <c r="Y716" i="4"/>
  <c r="X716" i="4"/>
  <c r="W716" i="4"/>
  <c r="V716" i="4"/>
  <c r="U716" i="4"/>
  <c r="T716" i="4"/>
  <c r="S716" i="4"/>
  <c r="R716" i="4"/>
  <c r="Q716" i="4"/>
  <c r="P716" i="4"/>
  <c r="O716" i="4"/>
  <c r="N716" i="4"/>
  <c r="M716" i="4"/>
  <c r="L716" i="4"/>
  <c r="I716" i="4"/>
  <c r="AI715" i="4"/>
  <c r="AH715" i="4" s="1"/>
  <c r="Z715" i="4"/>
  <c r="Y715" i="4"/>
  <c r="X715" i="4"/>
  <c r="W715" i="4"/>
  <c r="V715" i="4"/>
  <c r="U715" i="4"/>
  <c r="T715" i="4"/>
  <c r="S715" i="4"/>
  <c r="R715" i="4"/>
  <c r="Q715" i="4"/>
  <c r="P715" i="4"/>
  <c r="O715" i="4"/>
  <c r="N715" i="4"/>
  <c r="M715" i="4"/>
  <c r="L715" i="4"/>
  <c r="I715" i="4"/>
  <c r="AI714" i="4"/>
  <c r="AH714" i="4" s="1"/>
  <c r="Z714" i="4"/>
  <c r="Y714" i="4"/>
  <c r="X714" i="4"/>
  <c r="W714" i="4"/>
  <c r="V714" i="4"/>
  <c r="U714" i="4"/>
  <c r="T714" i="4"/>
  <c r="S714" i="4"/>
  <c r="R714" i="4"/>
  <c r="Q714" i="4"/>
  <c r="P714" i="4"/>
  <c r="O714" i="4"/>
  <c r="N714" i="4"/>
  <c r="M714" i="4"/>
  <c r="L714" i="4"/>
  <c r="I714" i="4"/>
  <c r="AI713" i="4"/>
  <c r="AH713" i="4" s="1"/>
  <c r="Z713" i="4"/>
  <c r="Y713" i="4"/>
  <c r="X713" i="4"/>
  <c r="W713" i="4"/>
  <c r="V713" i="4"/>
  <c r="U713" i="4"/>
  <c r="T713" i="4"/>
  <c r="S713" i="4"/>
  <c r="R713" i="4"/>
  <c r="Q713" i="4"/>
  <c r="P713" i="4"/>
  <c r="O713" i="4"/>
  <c r="N713" i="4"/>
  <c r="M713" i="4"/>
  <c r="L713" i="4"/>
  <c r="I713" i="4"/>
  <c r="AI712" i="4"/>
  <c r="AH712" i="4" s="1"/>
  <c r="Z712" i="4"/>
  <c r="Y712" i="4"/>
  <c r="X712" i="4"/>
  <c r="W712" i="4"/>
  <c r="V712" i="4"/>
  <c r="U712" i="4"/>
  <c r="T712" i="4"/>
  <c r="S712" i="4"/>
  <c r="R712" i="4"/>
  <c r="Q712" i="4"/>
  <c r="P712" i="4"/>
  <c r="O712" i="4"/>
  <c r="N712" i="4"/>
  <c r="M712" i="4"/>
  <c r="L712" i="4"/>
  <c r="I712" i="4"/>
  <c r="AI711" i="4"/>
  <c r="AH711" i="4" s="1"/>
  <c r="Z711" i="4"/>
  <c r="Y711" i="4"/>
  <c r="X711" i="4"/>
  <c r="W711" i="4"/>
  <c r="V711" i="4"/>
  <c r="U711" i="4"/>
  <c r="T711" i="4"/>
  <c r="S711" i="4"/>
  <c r="R711" i="4"/>
  <c r="Q711" i="4"/>
  <c r="P711" i="4"/>
  <c r="O711" i="4"/>
  <c r="N711" i="4"/>
  <c r="M711" i="4"/>
  <c r="L711" i="4"/>
  <c r="I711" i="4"/>
  <c r="AI710" i="4"/>
  <c r="AH710" i="4" s="1"/>
  <c r="Z710" i="4"/>
  <c r="Y710" i="4"/>
  <c r="X710" i="4"/>
  <c r="W710" i="4"/>
  <c r="V710" i="4"/>
  <c r="U710" i="4"/>
  <c r="T710" i="4"/>
  <c r="S710" i="4"/>
  <c r="R710" i="4"/>
  <c r="Q710" i="4"/>
  <c r="P710" i="4"/>
  <c r="O710" i="4"/>
  <c r="N710" i="4"/>
  <c r="M710" i="4"/>
  <c r="L710" i="4"/>
  <c r="I710" i="4"/>
  <c r="AI709" i="4"/>
  <c r="AH709" i="4" s="1"/>
  <c r="Z709" i="4"/>
  <c r="Y709" i="4"/>
  <c r="X709" i="4"/>
  <c r="W709" i="4"/>
  <c r="V709" i="4"/>
  <c r="U709" i="4"/>
  <c r="T709" i="4"/>
  <c r="S709" i="4"/>
  <c r="R709" i="4"/>
  <c r="Q709" i="4"/>
  <c r="P709" i="4"/>
  <c r="O709" i="4"/>
  <c r="N709" i="4"/>
  <c r="M709" i="4"/>
  <c r="L709" i="4"/>
  <c r="I709" i="4"/>
  <c r="AI708" i="4"/>
  <c r="AH708" i="4" s="1"/>
  <c r="Z708" i="4"/>
  <c r="Y708" i="4"/>
  <c r="X708" i="4"/>
  <c r="W708" i="4"/>
  <c r="V708" i="4"/>
  <c r="U708" i="4"/>
  <c r="T708" i="4"/>
  <c r="S708" i="4"/>
  <c r="R708" i="4"/>
  <c r="Q708" i="4"/>
  <c r="P708" i="4"/>
  <c r="O708" i="4"/>
  <c r="N708" i="4"/>
  <c r="M708" i="4"/>
  <c r="L708" i="4"/>
  <c r="I708" i="4"/>
  <c r="AI707" i="4"/>
  <c r="AH707" i="4" s="1"/>
  <c r="Z707" i="4"/>
  <c r="Y707" i="4"/>
  <c r="X707" i="4"/>
  <c r="W707" i="4"/>
  <c r="V707" i="4"/>
  <c r="U707" i="4"/>
  <c r="T707" i="4"/>
  <c r="S707" i="4"/>
  <c r="R707" i="4"/>
  <c r="Q707" i="4"/>
  <c r="P707" i="4"/>
  <c r="O707" i="4"/>
  <c r="N707" i="4"/>
  <c r="M707" i="4"/>
  <c r="L707" i="4"/>
  <c r="I707" i="4"/>
  <c r="AI706" i="4"/>
  <c r="AH706" i="4" s="1"/>
  <c r="Z706" i="4"/>
  <c r="Y706" i="4"/>
  <c r="X706" i="4"/>
  <c r="W706" i="4"/>
  <c r="V706" i="4"/>
  <c r="U706" i="4"/>
  <c r="T706" i="4"/>
  <c r="S706" i="4"/>
  <c r="R706" i="4"/>
  <c r="Q706" i="4"/>
  <c r="P706" i="4"/>
  <c r="O706" i="4"/>
  <c r="N706" i="4"/>
  <c r="M706" i="4"/>
  <c r="L706" i="4"/>
  <c r="I706" i="4"/>
  <c r="AI705" i="4"/>
  <c r="AH705" i="4" s="1"/>
  <c r="Z705" i="4"/>
  <c r="Y705" i="4"/>
  <c r="X705" i="4"/>
  <c r="W705" i="4"/>
  <c r="V705" i="4"/>
  <c r="U705" i="4"/>
  <c r="T705" i="4"/>
  <c r="S705" i="4"/>
  <c r="R705" i="4"/>
  <c r="Q705" i="4"/>
  <c r="P705" i="4"/>
  <c r="O705" i="4"/>
  <c r="N705" i="4"/>
  <c r="M705" i="4"/>
  <c r="L705" i="4"/>
  <c r="I705" i="4"/>
  <c r="AI704" i="4"/>
  <c r="AH704" i="4" s="1"/>
  <c r="Z704" i="4"/>
  <c r="Y704" i="4"/>
  <c r="X704" i="4"/>
  <c r="W704" i="4"/>
  <c r="V704" i="4"/>
  <c r="U704" i="4"/>
  <c r="T704" i="4"/>
  <c r="S704" i="4"/>
  <c r="R704" i="4"/>
  <c r="Q704" i="4"/>
  <c r="P704" i="4"/>
  <c r="O704" i="4"/>
  <c r="N704" i="4"/>
  <c r="M704" i="4"/>
  <c r="L704" i="4"/>
  <c r="I704" i="4"/>
  <c r="AI703" i="4"/>
  <c r="AH703" i="4" s="1"/>
  <c r="Z703" i="4"/>
  <c r="Y703" i="4"/>
  <c r="X703" i="4"/>
  <c r="W703" i="4"/>
  <c r="V703" i="4"/>
  <c r="U703" i="4"/>
  <c r="T703" i="4"/>
  <c r="S703" i="4"/>
  <c r="R703" i="4"/>
  <c r="Q703" i="4"/>
  <c r="P703" i="4"/>
  <c r="O703" i="4"/>
  <c r="N703" i="4"/>
  <c r="M703" i="4"/>
  <c r="L703" i="4"/>
  <c r="I703" i="4"/>
  <c r="AI702" i="4"/>
  <c r="AH702" i="4" s="1"/>
  <c r="Z702" i="4"/>
  <c r="Y702" i="4"/>
  <c r="X702" i="4"/>
  <c r="W702" i="4"/>
  <c r="V702" i="4"/>
  <c r="U702" i="4"/>
  <c r="T702" i="4"/>
  <c r="S702" i="4"/>
  <c r="R702" i="4"/>
  <c r="Q702" i="4"/>
  <c r="P702" i="4"/>
  <c r="O702" i="4"/>
  <c r="N702" i="4"/>
  <c r="M702" i="4"/>
  <c r="L702" i="4"/>
  <c r="I702" i="4"/>
  <c r="AI701" i="4"/>
  <c r="AH701" i="4" s="1"/>
  <c r="Z701" i="4"/>
  <c r="Y701" i="4"/>
  <c r="X701" i="4"/>
  <c r="W701" i="4"/>
  <c r="V701" i="4"/>
  <c r="U701" i="4"/>
  <c r="T701" i="4"/>
  <c r="S701" i="4"/>
  <c r="R701" i="4"/>
  <c r="Q701" i="4"/>
  <c r="P701" i="4"/>
  <c r="O701" i="4"/>
  <c r="N701" i="4"/>
  <c r="M701" i="4"/>
  <c r="L701" i="4"/>
  <c r="I701" i="4"/>
  <c r="AI700" i="4"/>
  <c r="AH700" i="4"/>
  <c r="Z700" i="4"/>
  <c r="Y700" i="4"/>
  <c r="X700" i="4"/>
  <c r="W700" i="4"/>
  <c r="V700" i="4"/>
  <c r="U700" i="4"/>
  <c r="T700" i="4"/>
  <c r="S700" i="4"/>
  <c r="R700" i="4"/>
  <c r="Q700" i="4"/>
  <c r="P700" i="4"/>
  <c r="O700" i="4"/>
  <c r="N700" i="4"/>
  <c r="M700" i="4"/>
  <c r="L700" i="4"/>
  <c r="I700" i="4"/>
  <c r="AI699" i="4"/>
  <c r="AH699" i="4" s="1"/>
  <c r="Z699" i="4"/>
  <c r="Y699" i="4"/>
  <c r="X699" i="4"/>
  <c r="W699" i="4"/>
  <c r="V699" i="4"/>
  <c r="U699" i="4"/>
  <c r="T699" i="4"/>
  <c r="S699" i="4"/>
  <c r="R699" i="4"/>
  <c r="Q699" i="4"/>
  <c r="P699" i="4"/>
  <c r="O699" i="4"/>
  <c r="N699" i="4"/>
  <c r="M699" i="4"/>
  <c r="L699" i="4"/>
  <c r="I699" i="4"/>
  <c r="AI698" i="4"/>
  <c r="AH698" i="4" s="1"/>
  <c r="Z698" i="4"/>
  <c r="Y698" i="4"/>
  <c r="X698" i="4"/>
  <c r="W698" i="4"/>
  <c r="V698" i="4"/>
  <c r="U698" i="4"/>
  <c r="T698" i="4"/>
  <c r="S698" i="4"/>
  <c r="R698" i="4"/>
  <c r="Q698" i="4"/>
  <c r="P698" i="4"/>
  <c r="O698" i="4"/>
  <c r="N698" i="4"/>
  <c r="M698" i="4"/>
  <c r="L698" i="4"/>
  <c r="I698" i="4"/>
  <c r="AI697" i="4"/>
  <c r="AH697" i="4" s="1"/>
  <c r="Z697" i="4"/>
  <c r="Y697" i="4"/>
  <c r="X697" i="4"/>
  <c r="W697" i="4"/>
  <c r="V697" i="4"/>
  <c r="U697" i="4"/>
  <c r="T697" i="4"/>
  <c r="S697" i="4"/>
  <c r="R697" i="4"/>
  <c r="Q697" i="4"/>
  <c r="P697" i="4"/>
  <c r="O697" i="4"/>
  <c r="N697" i="4"/>
  <c r="M697" i="4"/>
  <c r="L697" i="4"/>
  <c r="I697" i="4"/>
  <c r="AI696" i="4"/>
  <c r="AH696" i="4" s="1"/>
  <c r="Z696" i="4"/>
  <c r="Y696" i="4"/>
  <c r="X696" i="4"/>
  <c r="W696" i="4"/>
  <c r="V696" i="4"/>
  <c r="U696" i="4"/>
  <c r="T696" i="4"/>
  <c r="S696" i="4"/>
  <c r="R696" i="4"/>
  <c r="Q696" i="4"/>
  <c r="P696" i="4"/>
  <c r="O696" i="4"/>
  <c r="N696" i="4"/>
  <c r="M696" i="4"/>
  <c r="L696" i="4"/>
  <c r="I696" i="4"/>
  <c r="AI695" i="4"/>
  <c r="AH695" i="4" s="1"/>
  <c r="Z695" i="4"/>
  <c r="Y695" i="4"/>
  <c r="X695" i="4"/>
  <c r="W695" i="4"/>
  <c r="V695" i="4"/>
  <c r="U695" i="4"/>
  <c r="T695" i="4"/>
  <c r="S695" i="4"/>
  <c r="R695" i="4"/>
  <c r="Q695" i="4"/>
  <c r="P695" i="4"/>
  <c r="O695" i="4"/>
  <c r="N695" i="4"/>
  <c r="M695" i="4"/>
  <c r="L695" i="4"/>
  <c r="I695" i="4"/>
  <c r="AI694" i="4"/>
  <c r="AH694" i="4" s="1"/>
  <c r="Z694" i="4"/>
  <c r="Y694" i="4"/>
  <c r="X694" i="4"/>
  <c r="W694" i="4"/>
  <c r="V694" i="4"/>
  <c r="U694" i="4"/>
  <c r="T694" i="4"/>
  <c r="S694" i="4"/>
  <c r="R694" i="4"/>
  <c r="Q694" i="4"/>
  <c r="P694" i="4"/>
  <c r="O694" i="4"/>
  <c r="N694" i="4"/>
  <c r="M694" i="4"/>
  <c r="L694" i="4"/>
  <c r="I694" i="4"/>
  <c r="AI693" i="4"/>
  <c r="AH693" i="4" s="1"/>
  <c r="Z693" i="4"/>
  <c r="Y693" i="4"/>
  <c r="X693" i="4"/>
  <c r="W693" i="4"/>
  <c r="V693" i="4"/>
  <c r="U693" i="4"/>
  <c r="T693" i="4"/>
  <c r="S693" i="4"/>
  <c r="R693" i="4"/>
  <c r="Q693" i="4"/>
  <c r="P693" i="4"/>
  <c r="O693" i="4"/>
  <c r="N693" i="4"/>
  <c r="M693" i="4"/>
  <c r="L693" i="4"/>
  <c r="I693" i="4"/>
  <c r="AI692" i="4"/>
  <c r="AH692" i="4" s="1"/>
  <c r="Z692" i="4"/>
  <c r="Y692" i="4"/>
  <c r="X692" i="4"/>
  <c r="W692" i="4"/>
  <c r="V692" i="4"/>
  <c r="U692" i="4"/>
  <c r="T692" i="4"/>
  <c r="S692" i="4"/>
  <c r="R692" i="4"/>
  <c r="Q692" i="4"/>
  <c r="P692" i="4"/>
  <c r="O692" i="4"/>
  <c r="N692" i="4"/>
  <c r="M692" i="4"/>
  <c r="L692" i="4"/>
  <c r="I692" i="4"/>
  <c r="AI691" i="4"/>
  <c r="AH691" i="4" s="1"/>
  <c r="Z691" i="4"/>
  <c r="Y691" i="4"/>
  <c r="X691" i="4"/>
  <c r="W691" i="4"/>
  <c r="V691" i="4"/>
  <c r="U691" i="4"/>
  <c r="T691" i="4"/>
  <c r="S691" i="4"/>
  <c r="R691" i="4"/>
  <c r="Q691" i="4"/>
  <c r="P691" i="4"/>
  <c r="O691" i="4"/>
  <c r="N691" i="4"/>
  <c r="M691" i="4"/>
  <c r="L691" i="4"/>
  <c r="I691" i="4"/>
  <c r="AI690" i="4"/>
  <c r="AH690" i="4" s="1"/>
  <c r="Z690" i="4"/>
  <c r="Y690" i="4"/>
  <c r="X690" i="4"/>
  <c r="W690" i="4"/>
  <c r="V690" i="4"/>
  <c r="U690" i="4"/>
  <c r="T690" i="4"/>
  <c r="S690" i="4"/>
  <c r="R690" i="4"/>
  <c r="Q690" i="4"/>
  <c r="P690" i="4"/>
  <c r="O690" i="4"/>
  <c r="N690" i="4"/>
  <c r="M690" i="4"/>
  <c r="L690" i="4"/>
  <c r="I690" i="4"/>
  <c r="AI689" i="4"/>
  <c r="AH689" i="4" s="1"/>
  <c r="Z689" i="4"/>
  <c r="Y689" i="4"/>
  <c r="X689" i="4"/>
  <c r="W689" i="4"/>
  <c r="V689" i="4"/>
  <c r="U689" i="4"/>
  <c r="T689" i="4"/>
  <c r="S689" i="4"/>
  <c r="R689" i="4"/>
  <c r="Q689" i="4"/>
  <c r="P689" i="4"/>
  <c r="O689" i="4"/>
  <c r="N689" i="4"/>
  <c r="M689" i="4"/>
  <c r="L689" i="4"/>
  <c r="I689" i="4"/>
  <c r="AI688" i="4"/>
  <c r="AH688" i="4" s="1"/>
  <c r="Z688" i="4"/>
  <c r="Y688" i="4"/>
  <c r="X688" i="4"/>
  <c r="W688" i="4"/>
  <c r="V688" i="4"/>
  <c r="U688" i="4"/>
  <c r="T688" i="4"/>
  <c r="S688" i="4"/>
  <c r="R688" i="4"/>
  <c r="Q688" i="4"/>
  <c r="P688" i="4"/>
  <c r="O688" i="4"/>
  <c r="N688" i="4"/>
  <c r="M688" i="4"/>
  <c r="L688" i="4"/>
  <c r="I688" i="4"/>
  <c r="AI687" i="4"/>
  <c r="AH687" i="4" s="1"/>
  <c r="Z687" i="4"/>
  <c r="Y687" i="4"/>
  <c r="X687" i="4"/>
  <c r="W687" i="4"/>
  <c r="V687" i="4"/>
  <c r="U687" i="4"/>
  <c r="T687" i="4"/>
  <c r="S687" i="4"/>
  <c r="R687" i="4"/>
  <c r="Q687" i="4"/>
  <c r="P687" i="4"/>
  <c r="O687" i="4"/>
  <c r="N687" i="4"/>
  <c r="M687" i="4"/>
  <c r="L687" i="4"/>
  <c r="I687" i="4"/>
  <c r="AI686" i="4"/>
  <c r="AH686" i="4" s="1"/>
  <c r="Z686" i="4"/>
  <c r="Y686" i="4"/>
  <c r="X686" i="4"/>
  <c r="W686" i="4"/>
  <c r="V686" i="4"/>
  <c r="U686" i="4"/>
  <c r="T686" i="4"/>
  <c r="S686" i="4"/>
  <c r="R686" i="4"/>
  <c r="Q686" i="4"/>
  <c r="P686" i="4"/>
  <c r="O686" i="4"/>
  <c r="N686" i="4"/>
  <c r="M686" i="4"/>
  <c r="L686" i="4"/>
  <c r="I686" i="4"/>
  <c r="AI685" i="4"/>
  <c r="AH685" i="4"/>
  <c r="Z685" i="4"/>
  <c r="Y685" i="4"/>
  <c r="X685" i="4"/>
  <c r="W685" i="4"/>
  <c r="V685" i="4"/>
  <c r="U685" i="4"/>
  <c r="T685" i="4"/>
  <c r="S685" i="4"/>
  <c r="R685" i="4"/>
  <c r="Q685" i="4"/>
  <c r="P685" i="4"/>
  <c r="O685" i="4"/>
  <c r="N685" i="4"/>
  <c r="M685" i="4"/>
  <c r="L685" i="4"/>
  <c r="I685" i="4"/>
  <c r="AI684" i="4"/>
  <c r="AH684" i="4" s="1"/>
  <c r="Z684" i="4"/>
  <c r="Y684" i="4"/>
  <c r="X684" i="4"/>
  <c r="W684" i="4"/>
  <c r="V684" i="4"/>
  <c r="U684" i="4"/>
  <c r="T684" i="4"/>
  <c r="S684" i="4"/>
  <c r="R684" i="4"/>
  <c r="Q684" i="4"/>
  <c r="P684" i="4"/>
  <c r="O684" i="4"/>
  <c r="N684" i="4"/>
  <c r="M684" i="4"/>
  <c r="L684" i="4"/>
  <c r="I684" i="4"/>
  <c r="AI683" i="4"/>
  <c r="AH683" i="4" s="1"/>
  <c r="Z683" i="4"/>
  <c r="Y683" i="4"/>
  <c r="X683" i="4"/>
  <c r="W683" i="4"/>
  <c r="V683" i="4"/>
  <c r="U683" i="4"/>
  <c r="T683" i="4"/>
  <c r="S683" i="4"/>
  <c r="R683" i="4"/>
  <c r="Q683" i="4"/>
  <c r="P683" i="4"/>
  <c r="O683" i="4"/>
  <c r="N683" i="4"/>
  <c r="M683" i="4"/>
  <c r="L683" i="4"/>
  <c r="I683" i="4"/>
  <c r="AI682" i="4"/>
  <c r="AH682" i="4"/>
  <c r="Z682" i="4"/>
  <c r="Y682" i="4"/>
  <c r="X682" i="4"/>
  <c r="W682" i="4"/>
  <c r="V682" i="4"/>
  <c r="U682" i="4"/>
  <c r="T682" i="4"/>
  <c r="S682" i="4"/>
  <c r="R682" i="4"/>
  <c r="Q682" i="4"/>
  <c r="P682" i="4"/>
  <c r="O682" i="4"/>
  <c r="N682" i="4"/>
  <c r="M682" i="4"/>
  <c r="L682" i="4"/>
  <c r="I682" i="4"/>
  <c r="AI681" i="4"/>
  <c r="AH681" i="4" s="1"/>
  <c r="Z681" i="4"/>
  <c r="Y681" i="4"/>
  <c r="X681" i="4"/>
  <c r="W681" i="4"/>
  <c r="V681" i="4"/>
  <c r="U681" i="4"/>
  <c r="T681" i="4"/>
  <c r="S681" i="4"/>
  <c r="R681" i="4"/>
  <c r="Q681" i="4"/>
  <c r="P681" i="4"/>
  <c r="O681" i="4"/>
  <c r="N681" i="4"/>
  <c r="M681" i="4"/>
  <c r="L681" i="4"/>
  <c r="I681" i="4"/>
  <c r="AI680" i="4"/>
  <c r="AH680" i="4" s="1"/>
  <c r="Z680" i="4"/>
  <c r="Y680" i="4"/>
  <c r="X680" i="4"/>
  <c r="W680" i="4"/>
  <c r="V680" i="4"/>
  <c r="U680" i="4"/>
  <c r="T680" i="4"/>
  <c r="S680" i="4"/>
  <c r="R680" i="4"/>
  <c r="Q680" i="4"/>
  <c r="P680" i="4"/>
  <c r="O680" i="4"/>
  <c r="N680" i="4"/>
  <c r="M680" i="4"/>
  <c r="L680" i="4"/>
  <c r="I680" i="4"/>
  <c r="AI679" i="4"/>
  <c r="AH679" i="4" s="1"/>
  <c r="Z679" i="4"/>
  <c r="Y679" i="4"/>
  <c r="X679" i="4"/>
  <c r="W679" i="4"/>
  <c r="V679" i="4"/>
  <c r="U679" i="4"/>
  <c r="T679" i="4"/>
  <c r="S679" i="4"/>
  <c r="R679" i="4"/>
  <c r="Q679" i="4"/>
  <c r="P679" i="4"/>
  <c r="O679" i="4"/>
  <c r="N679" i="4"/>
  <c r="M679" i="4"/>
  <c r="L679" i="4"/>
  <c r="I679" i="4"/>
  <c r="AI678" i="4"/>
  <c r="AH678" i="4" s="1"/>
  <c r="Z678" i="4"/>
  <c r="Y678" i="4"/>
  <c r="X678" i="4"/>
  <c r="W678" i="4"/>
  <c r="V678" i="4"/>
  <c r="U678" i="4"/>
  <c r="T678" i="4"/>
  <c r="S678" i="4"/>
  <c r="R678" i="4"/>
  <c r="Q678" i="4"/>
  <c r="P678" i="4"/>
  <c r="O678" i="4"/>
  <c r="N678" i="4"/>
  <c r="M678" i="4"/>
  <c r="L678" i="4"/>
  <c r="I678" i="4"/>
  <c r="AI677" i="4"/>
  <c r="AH677" i="4" s="1"/>
  <c r="Z677" i="4"/>
  <c r="Y677" i="4"/>
  <c r="X677" i="4"/>
  <c r="W677" i="4"/>
  <c r="V677" i="4"/>
  <c r="U677" i="4"/>
  <c r="T677" i="4"/>
  <c r="S677" i="4"/>
  <c r="R677" i="4"/>
  <c r="Q677" i="4"/>
  <c r="P677" i="4"/>
  <c r="O677" i="4"/>
  <c r="N677" i="4"/>
  <c r="M677" i="4"/>
  <c r="L677" i="4"/>
  <c r="I677" i="4"/>
  <c r="AI676" i="4"/>
  <c r="AH676" i="4" s="1"/>
  <c r="Z676" i="4"/>
  <c r="Y676" i="4"/>
  <c r="X676" i="4"/>
  <c r="W676" i="4"/>
  <c r="V676" i="4"/>
  <c r="U676" i="4"/>
  <c r="T676" i="4"/>
  <c r="S676" i="4"/>
  <c r="R676" i="4"/>
  <c r="Q676" i="4"/>
  <c r="P676" i="4"/>
  <c r="O676" i="4"/>
  <c r="N676" i="4"/>
  <c r="M676" i="4"/>
  <c r="L676" i="4"/>
  <c r="I676" i="4"/>
  <c r="AI675" i="4"/>
  <c r="AH675" i="4" s="1"/>
  <c r="Z675" i="4"/>
  <c r="Y675" i="4"/>
  <c r="X675" i="4"/>
  <c r="W675" i="4"/>
  <c r="V675" i="4"/>
  <c r="U675" i="4"/>
  <c r="T675" i="4"/>
  <c r="S675" i="4"/>
  <c r="R675" i="4"/>
  <c r="Q675" i="4"/>
  <c r="P675" i="4"/>
  <c r="O675" i="4"/>
  <c r="N675" i="4"/>
  <c r="M675" i="4"/>
  <c r="L675" i="4"/>
  <c r="I675" i="4"/>
  <c r="AI674" i="4"/>
  <c r="AH674" i="4" s="1"/>
  <c r="Z674" i="4"/>
  <c r="Y674" i="4"/>
  <c r="X674" i="4"/>
  <c r="W674" i="4"/>
  <c r="V674" i="4"/>
  <c r="U674" i="4"/>
  <c r="T674" i="4"/>
  <c r="S674" i="4"/>
  <c r="R674" i="4"/>
  <c r="Q674" i="4"/>
  <c r="P674" i="4"/>
  <c r="O674" i="4"/>
  <c r="N674" i="4"/>
  <c r="M674" i="4"/>
  <c r="L674" i="4"/>
  <c r="I674" i="4"/>
  <c r="AI673" i="4"/>
  <c r="AH673" i="4"/>
  <c r="Z673" i="4"/>
  <c r="Y673" i="4"/>
  <c r="X673" i="4"/>
  <c r="W673" i="4"/>
  <c r="V673" i="4"/>
  <c r="U673" i="4"/>
  <c r="T673" i="4"/>
  <c r="S673" i="4"/>
  <c r="R673" i="4"/>
  <c r="Q673" i="4"/>
  <c r="P673" i="4"/>
  <c r="O673" i="4"/>
  <c r="N673" i="4"/>
  <c r="M673" i="4"/>
  <c r="L673" i="4"/>
  <c r="I673" i="4"/>
  <c r="AI672" i="4"/>
  <c r="AH672" i="4" s="1"/>
  <c r="Z672" i="4"/>
  <c r="Y672" i="4"/>
  <c r="X672" i="4"/>
  <c r="W672" i="4"/>
  <c r="V672" i="4"/>
  <c r="U672" i="4"/>
  <c r="T672" i="4"/>
  <c r="S672" i="4"/>
  <c r="R672" i="4"/>
  <c r="Q672" i="4"/>
  <c r="P672" i="4"/>
  <c r="O672" i="4"/>
  <c r="N672" i="4"/>
  <c r="M672" i="4"/>
  <c r="L672" i="4"/>
  <c r="I672" i="4"/>
  <c r="AI671" i="4"/>
  <c r="AH671" i="4" s="1"/>
  <c r="Z671" i="4"/>
  <c r="Y671" i="4"/>
  <c r="X671" i="4"/>
  <c r="W671" i="4"/>
  <c r="V671" i="4"/>
  <c r="U671" i="4"/>
  <c r="T671" i="4"/>
  <c r="S671" i="4"/>
  <c r="R671" i="4"/>
  <c r="Q671" i="4"/>
  <c r="P671" i="4"/>
  <c r="O671" i="4"/>
  <c r="N671" i="4"/>
  <c r="M671" i="4"/>
  <c r="L671" i="4"/>
  <c r="I671" i="4"/>
  <c r="AI670" i="4"/>
  <c r="AH670" i="4" s="1"/>
  <c r="Z670" i="4"/>
  <c r="Y670" i="4"/>
  <c r="X670" i="4"/>
  <c r="W670" i="4"/>
  <c r="V670" i="4"/>
  <c r="U670" i="4"/>
  <c r="T670" i="4"/>
  <c r="S670" i="4"/>
  <c r="R670" i="4"/>
  <c r="Q670" i="4"/>
  <c r="P670" i="4"/>
  <c r="O670" i="4"/>
  <c r="N670" i="4"/>
  <c r="M670" i="4"/>
  <c r="L670" i="4"/>
  <c r="I670" i="4"/>
  <c r="AI669" i="4"/>
  <c r="AH669" i="4" s="1"/>
  <c r="Z669" i="4"/>
  <c r="Y669" i="4"/>
  <c r="X669" i="4"/>
  <c r="W669" i="4"/>
  <c r="V669" i="4"/>
  <c r="U669" i="4"/>
  <c r="T669" i="4"/>
  <c r="S669" i="4"/>
  <c r="R669" i="4"/>
  <c r="Q669" i="4"/>
  <c r="P669" i="4"/>
  <c r="O669" i="4"/>
  <c r="N669" i="4"/>
  <c r="M669" i="4"/>
  <c r="L669" i="4"/>
  <c r="I669" i="4"/>
  <c r="AI668" i="4"/>
  <c r="AH668" i="4" s="1"/>
  <c r="Z668" i="4"/>
  <c r="Y668" i="4"/>
  <c r="X668" i="4"/>
  <c r="W668" i="4"/>
  <c r="V668" i="4"/>
  <c r="U668" i="4"/>
  <c r="T668" i="4"/>
  <c r="S668" i="4"/>
  <c r="R668" i="4"/>
  <c r="Q668" i="4"/>
  <c r="P668" i="4"/>
  <c r="O668" i="4"/>
  <c r="N668" i="4"/>
  <c r="M668" i="4"/>
  <c r="L668" i="4"/>
  <c r="I668" i="4"/>
  <c r="AI667" i="4"/>
  <c r="AH667" i="4" s="1"/>
  <c r="Z667" i="4"/>
  <c r="Y667" i="4"/>
  <c r="X667" i="4"/>
  <c r="W667" i="4"/>
  <c r="V667" i="4"/>
  <c r="U667" i="4"/>
  <c r="T667" i="4"/>
  <c r="S667" i="4"/>
  <c r="R667" i="4"/>
  <c r="Q667" i="4"/>
  <c r="P667" i="4"/>
  <c r="O667" i="4"/>
  <c r="N667" i="4"/>
  <c r="M667" i="4"/>
  <c r="L667" i="4"/>
  <c r="I667" i="4"/>
  <c r="AI666" i="4"/>
  <c r="AH666" i="4" s="1"/>
  <c r="Z666" i="4"/>
  <c r="Y666" i="4"/>
  <c r="X666" i="4"/>
  <c r="W666" i="4"/>
  <c r="V666" i="4"/>
  <c r="U666" i="4"/>
  <c r="T666" i="4"/>
  <c r="S666" i="4"/>
  <c r="R666" i="4"/>
  <c r="Q666" i="4"/>
  <c r="P666" i="4"/>
  <c r="O666" i="4"/>
  <c r="N666" i="4"/>
  <c r="M666" i="4"/>
  <c r="L666" i="4"/>
  <c r="I666" i="4"/>
  <c r="AI665" i="4"/>
  <c r="AH665" i="4" s="1"/>
  <c r="Z665" i="4"/>
  <c r="Y665" i="4"/>
  <c r="X665" i="4"/>
  <c r="W665" i="4"/>
  <c r="V665" i="4"/>
  <c r="U665" i="4"/>
  <c r="T665" i="4"/>
  <c r="S665" i="4"/>
  <c r="R665" i="4"/>
  <c r="Q665" i="4"/>
  <c r="P665" i="4"/>
  <c r="O665" i="4"/>
  <c r="N665" i="4"/>
  <c r="M665" i="4"/>
  <c r="L665" i="4"/>
  <c r="I665" i="4"/>
  <c r="AI664" i="4"/>
  <c r="AH664" i="4" s="1"/>
  <c r="Z664" i="4"/>
  <c r="Y664" i="4"/>
  <c r="X664" i="4"/>
  <c r="W664" i="4"/>
  <c r="V664" i="4"/>
  <c r="U664" i="4"/>
  <c r="T664" i="4"/>
  <c r="S664" i="4"/>
  <c r="R664" i="4"/>
  <c r="Q664" i="4"/>
  <c r="P664" i="4"/>
  <c r="O664" i="4"/>
  <c r="N664" i="4"/>
  <c r="M664" i="4"/>
  <c r="L664" i="4"/>
  <c r="I664" i="4"/>
  <c r="AI663" i="4"/>
  <c r="AH663" i="4" s="1"/>
  <c r="Z663" i="4"/>
  <c r="Y663" i="4"/>
  <c r="X663" i="4"/>
  <c r="W663" i="4"/>
  <c r="V663" i="4"/>
  <c r="U663" i="4"/>
  <c r="T663" i="4"/>
  <c r="S663" i="4"/>
  <c r="R663" i="4"/>
  <c r="Q663" i="4"/>
  <c r="P663" i="4"/>
  <c r="O663" i="4"/>
  <c r="N663" i="4"/>
  <c r="M663" i="4"/>
  <c r="L663" i="4"/>
  <c r="I663" i="4"/>
  <c r="AI662" i="4"/>
  <c r="AH662" i="4" s="1"/>
  <c r="Z662" i="4"/>
  <c r="Y662" i="4"/>
  <c r="X662" i="4"/>
  <c r="W662" i="4"/>
  <c r="V662" i="4"/>
  <c r="U662" i="4"/>
  <c r="T662" i="4"/>
  <c r="S662" i="4"/>
  <c r="R662" i="4"/>
  <c r="Q662" i="4"/>
  <c r="P662" i="4"/>
  <c r="O662" i="4"/>
  <c r="N662" i="4"/>
  <c r="M662" i="4"/>
  <c r="L662" i="4"/>
  <c r="I662" i="4"/>
  <c r="AI661" i="4"/>
  <c r="AH661" i="4" s="1"/>
  <c r="Z661" i="4"/>
  <c r="Y661" i="4"/>
  <c r="X661" i="4"/>
  <c r="W661" i="4"/>
  <c r="V661" i="4"/>
  <c r="U661" i="4"/>
  <c r="T661" i="4"/>
  <c r="S661" i="4"/>
  <c r="R661" i="4"/>
  <c r="Q661" i="4"/>
  <c r="P661" i="4"/>
  <c r="O661" i="4"/>
  <c r="N661" i="4"/>
  <c r="M661" i="4"/>
  <c r="L661" i="4"/>
  <c r="I661" i="4"/>
  <c r="AI660" i="4"/>
  <c r="AH660" i="4" s="1"/>
  <c r="Z660" i="4"/>
  <c r="Y660" i="4"/>
  <c r="X660" i="4"/>
  <c r="W660" i="4"/>
  <c r="V660" i="4"/>
  <c r="U660" i="4"/>
  <c r="T660" i="4"/>
  <c r="S660" i="4"/>
  <c r="R660" i="4"/>
  <c r="Q660" i="4"/>
  <c r="P660" i="4"/>
  <c r="O660" i="4"/>
  <c r="N660" i="4"/>
  <c r="M660" i="4"/>
  <c r="L660" i="4"/>
  <c r="I660" i="4"/>
  <c r="AI659" i="4"/>
  <c r="AH659" i="4" s="1"/>
  <c r="Z659" i="4"/>
  <c r="Y659" i="4"/>
  <c r="X659" i="4"/>
  <c r="W659" i="4"/>
  <c r="V659" i="4"/>
  <c r="U659" i="4"/>
  <c r="T659" i="4"/>
  <c r="S659" i="4"/>
  <c r="R659" i="4"/>
  <c r="Q659" i="4"/>
  <c r="P659" i="4"/>
  <c r="O659" i="4"/>
  <c r="N659" i="4"/>
  <c r="M659" i="4"/>
  <c r="L659" i="4"/>
  <c r="I659" i="4"/>
  <c r="AI658" i="4"/>
  <c r="AH658" i="4" s="1"/>
  <c r="Z658" i="4"/>
  <c r="Y658" i="4"/>
  <c r="X658" i="4"/>
  <c r="W658" i="4"/>
  <c r="V658" i="4"/>
  <c r="U658" i="4"/>
  <c r="T658" i="4"/>
  <c r="S658" i="4"/>
  <c r="R658" i="4"/>
  <c r="Q658" i="4"/>
  <c r="P658" i="4"/>
  <c r="O658" i="4"/>
  <c r="N658" i="4"/>
  <c r="M658" i="4"/>
  <c r="L658" i="4"/>
  <c r="I658" i="4"/>
  <c r="AI657" i="4"/>
  <c r="AH657" i="4" s="1"/>
  <c r="Z657" i="4"/>
  <c r="Y657" i="4"/>
  <c r="X657" i="4"/>
  <c r="W657" i="4"/>
  <c r="V657" i="4"/>
  <c r="U657" i="4"/>
  <c r="T657" i="4"/>
  <c r="S657" i="4"/>
  <c r="R657" i="4"/>
  <c r="Q657" i="4"/>
  <c r="P657" i="4"/>
  <c r="O657" i="4"/>
  <c r="N657" i="4"/>
  <c r="M657" i="4"/>
  <c r="L657" i="4"/>
  <c r="I657" i="4"/>
  <c r="AI656" i="4"/>
  <c r="AH656" i="4" s="1"/>
  <c r="Z656" i="4"/>
  <c r="Y656" i="4"/>
  <c r="X656" i="4"/>
  <c r="W656" i="4"/>
  <c r="V656" i="4"/>
  <c r="U656" i="4"/>
  <c r="T656" i="4"/>
  <c r="S656" i="4"/>
  <c r="R656" i="4"/>
  <c r="Q656" i="4"/>
  <c r="P656" i="4"/>
  <c r="O656" i="4"/>
  <c r="N656" i="4"/>
  <c r="M656" i="4"/>
  <c r="L656" i="4"/>
  <c r="I656" i="4"/>
  <c r="AI655" i="4"/>
  <c r="AH655" i="4" s="1"/>
  <c r="Z655" i="4"/>
  <c r="Y655" i="4"/>
  <c r="X655" i="4"/>
  <c r="W655" i="4"/>
  <c r="V655" i="4"/>
  <c r="U655" i="4"/>
  <c r="T655" i="4"/>
  <c r="S655" i="4"/>
  <c r="R655" i="4"/>
  <c r="Q655" i="4"/>
  <c r="P655" i="4"/>
  <c r="O655" i="4"/>
  <c r="N655" i="4"/>
  <c r="M655" i="4"/>
  <c r="L655" i="4"/>
  <c r="I655" i="4"/>
  <c r="AI654" i="4"/>
  <c r="AH654" i="4" s="1"/>
  <c r="Z654" i="4"/>
  <c r="Y654" i="4"/>
  <c r="X654" i="4"/>
  <c r="W654" i="4"/>
  <c r="V654" i="4"/>
  <c r="U654" i="4"/>
  <c r="T654" i="4"/>
  <c r="S654" i="4"/>
  <c r="R654" i="4"/>
  <c r="Q654" i="4"/>
  <c r="P654" i="4"/>
  <c r="O654" i="4"/>
  <c r="N654" i="4"/>
  <c r="M654" i="4"/>
  <c r="L654" i="4"/>
  <c r="I654" i="4"/>
  <c r="AI653" i="4"/>
  <c r="AH653" i="4" s="1"/>
  <c r="Z653" i="4"/>
  <c r="Y653" i="4"/>
  <c r="X653" i="4"/>
  <c r="W653" i="4"/>
  <c r="V653" i="4"/>
  <c r="U653" i="4"/>
  <c r="T653" i="4"/>
  <c r="S653" i="4"/>
  <c r="R653" i="4"/>
  <c r="Q653" i="4"/>
  <c r="P653" i="4"/>
  <c r="O653" i="4"/>
  <c r="N653" i="4"/>
  <c r="M653" i="4"/>
  <c r="L653" i="4"/>
  <c r="I653" i="4"/>
  <c r="AI652" i="4"/>
  <c r="AH652" i="4" s="1"/>
  <c r="Z652" i="4"/>
  <c r="Y652" i="4"/>
  <c r="X652" i="4"/>
  <c r="W652" i="4"/>
  <c r="V652" i="4"/>
  <c r="U652" i="4"/>
  <c r="T652" i="4"/>
  <c r="S652" i="4"/>
  <c r="R652" i="4"/>
  <c r="Q652" i="4"/>
  <c r="P652" i="4"/>
  <c r="O652" i="4"/>
  <c r="N652" i="4"/>
  <c r="M652" i="4"/>
  <c r="L652" i="4"/>
  <c r="I652" i="4"/>
  <c r="AI651" i="4"/>
  <c r="AH651" i="4" s="1"/>
  <c r="Z651" i="4"/>
  <c r="Y651" i="4"/>
  <c r="X651" i="4"/>
  <c r="W651" i="4"/>
  <c r="V651" i="4"/>
  <c r="U651" i="4"/>
  <c r="T651" i="4"/>
  <c r="S651" i="4"/>
  <c r="R651" i="4"/>
  <c r="Q651" i="4"/>
  <c r="P651" i="4"/>
  <c r="O651" i="4"/>
  <c r="N651" i="4"/>
  <c r="M651" i="4"/>
  <c r="L651" i="4"/>
  <c r="I651" i="4"/>
  <c r="AI650" i="4"/>
  <c r="AH650" i="4" s="1"/>
  <c r="Z650" i="4"/>
  <c r="Y650" i="4"/>
  <c r="X650" i="4"/>
  <c r="W650" i="4"/>
  <c r="V650" i="4"/>
  <c r="U650" i="4"/>
  <c r="T650" i="4"/>
  <c r="S650" i="4"/>
  <c r="R650" i="4"/>
  <c r="Q650" i="4"/>
  <c r="P650" i="4"/>
  <c r="O650" i="4"/>
  <c r="N650" i="4"/>
  <c r="M650" i="4"/>
  <c r="L650" i="4"/>
  <c r="I650" i="4"/>
  <c r="AI649" i="4"/>
  <c r="AH649" i="4" s="1"/>
  <c r="Z649" i="4"/>
  <c r="Y649" i="4"/>
  <c r="X649" i="4"/>
  <c r="W649" i="4"/>
  <c r="V649" i="4"/>
  <c r="U649" i="4"/>
  <c r="T649" i="4"/>
  <c r="S649" i="4"/>
  <c r="R649" i="4"/>
  <c r="Q649" i="4"/>
  <c r="P649" i="4"/>
  <c r="O649" i="4"/>
  <c r="N649" i="4"/>
  <c r="M649" i="4"/>
  <c r="L649" i="4"/>
  <c r="I649" i="4"/>
  <c r="AI648" i="4"/>
  <c r="AH648" i="4" s="1"/>
  <c r="Z648" i="4"/>
  <c r="Y648" i="4"/>
  <c r="X648" i="4"/>
  <c r="W648" i="4"/>
  <c r="V648" i="4"/>
  <c r="U648" i="4"/>
  <c r="T648" i="4"/>
  <c r="S648" i="4"/>
  <c r="R648" i="4"/>
  <c r="Q648" i="4"/>
  <c r="P648" i="4"/>
  <c r="O648" i="4"/>
  <c r="N648" i="4"/>
  <c r="M648" i="4"/>
  <c r="L648" i="4"/>
  <c r="I648" i="4"/>
  <c r="AI647" i="4"/>
  <c r="AH647" i="4" s="1"/>
  <c r="Z647" i="4"/>
  <c r="Y647" i="4"/>
  <c r="X647" i="4"/>
  <c r="W647" i="4"/>
  <c r="V647" i="4"/>
  <c r="U647" i="4"/>
  <c r="T647" i="4"/>
  <c r="S647" i="4"/>
  <c r="R647" i="4"/>
  <c r="Q647" i="4"/>
  <c r="P647" i="4"/>
  <c r="O647" i="4"/>
  <c r="N647" i="4"/>
  <c r="M647" i="4"/>
  <c r="L647" i="4"/>
  <c r="I647" i="4"/>
  <c r="AI646" i="4"/>
  <c r="AH646" i="4" s="1"/>
  <c r="Z646" i="4"/>
  <c r="Y646" i="4"/>
  <c r="X646" i="4"/>
  <c r="W646" i="4"/>
  <c r="V646" i="4"/>
  <c r="U646" i="4"/>
  <c r="T646" i="4"/>
  <c r="S646" i="4"/>
  <c r="R646" i="4"/>
  <c r="Q646" i="4"/>
  <c r="P646" i="4"/>
  <c r="O646" i="4"/>
  <c r="N646" i="4"/>
  <c r="M646" i="4"/>
  <c r="L646" i="4"/>
  <c r="I646" i="4"/>
  <c r="AI645" i="4"/>
  <c r="AH645" i="4" s="1"/>
  <c r="Z645" i="4"/>
  <c r="Y645" i="4"/>
  <c r="X645" i="4"/>
  <c r="W645" i="4"/>
  <c r="V645" i="4"/>
  <c r="U645" i="4"/>
  <c r="T645" i="4"/>
  <c r="S645" i="4"/>
  <c r="R645" i="4"/>
  <c r="Q645" i="4"/>
  <c r="P645" i="4"/>
  <c r="O645" i="4"/>
  <c r="N645" i="4"/>
  <c r="M645" i="4"/>
  <c r="L645" i="4"/>
  <c r="I645" i="4"/>
  <c r="AI644" i="4"/>
  <c r="AH644" i="4" s="1"/>
  <c r="Z644" i="4"/>
  <c r="Y644" i="4"/>
  <c r="X644" i="4"/>
  <c r="W644" i="4"/>
  <c r="V644" i="4"/>
  <c r="U644" i="4"/>
  <c r="T644" i="4"/>
  <c r="S644" i="4"/>
  <c r="R644" i="4"/>
  <c r="Q644" i="4"/>
  <c r="P644" i="4"/>
  <c r="O644" i="4"/>
  <c r="N644" i="4"/>
  <c r="M644" i="4"/>
  <c r="L644" i="4"/>
  <c r="I644" i="4"/>
  <c r="AI643" i="4"/>
  <c r="AH643" i="4" s="1"/>
  <c r="Z643" i="4"/>
  <c r="Y643" i="4"/>
  <c r="X643" i="4"/>
  <c r="W643" i="4"/>
  <c r="V643" i="4"/>
  <c r="U643" i="4"/>
  <c r="T643" i="4"/>
  <c r="S643" i="4"/>
  <c r="R643" i="4"/>
  <c r="Q643" i="4"/>
  <c r="P643" i="4"/>
  <c r="O643" i="4"/>
  <c r="N643" i="4"/>
  <c r="M643" i="4"/>
  <c r="L643" i="4"/>
  <c r="I643" i="4"/>
  <c r="AI642" i="4"/>
  <c r="AH642" i="4" s="1"/>
  <c r="Z642" i="4"/>
  <c r="Y642" i="4"/>
  <c r="X642" i="4"/>
  <c r="W642" i="4"/>
  <c r="V642" i="4"/>
  <c r="U642" i="4"/>
  <c r="T642" i="4"/>
  <c r="S642" i="4"/>
  <c r="R642" i="4"/>
  <c r="Q642" i="4"/>
  <c r="P642" i="4"/>
  <c r="O642" i="4"/>
  <c r="N642" i="4"/>
  <c r="M642" i="4"/>
  <c r="L642" i="4"/>
  <c r="I642" i="4"/>
  <c r="AI641" i="4"/>
  <c r="AH641" i="4" s="1"/>
  <c r="Z641" i="4"/>
  <c r="Y641" i="4"/>
  <c r="X641" i="4"/>
  <c r="W641" i="4"/>
  <c r="V641" i="4"/>
  <c r="U641" i="4"/>
  <c r="T641" i="4"/>
  <c r="S641" i="4"/>
  <c r="R641" i="4"/>
  <c r="Q641" i="4"/>
  <c r="P641" i="4"/>
  <c r="O641" i="4"/>
  <c r="N641" i="4"/>
  <c r="M641" i="4"/>
  <c r="L641" i="4"/>
  <c r="I641" i="4"/>
  <c r="AI640" i="4"/>
  <c r="AH640" i="4" s="1"/>
  <c r="Z640" i="4"/>
  <c r="Y640" i="4"/>
  <c r="X640" i="4"/>
  <c r="W640" i="4"/>
  <c r="V640" i="4"/>
  <c r="U640" i="4"/>
  <c r="T640" i="4"/>
  <c r="S640" i="4"/>
  <c r="R640" i="4"/>
  <c r="Q640" i="4"/>
  <c r="P640" i="4"/>
  <c r="O640" i="4"/>
  <c r="N640" i="4"/>
  <c r="M640" i="4"/>
  <c r="L640" i="4"/>
  <c r="I640" i="4"/>
  <c r="AI639" i="4"/>
  <c r="AH639" i="4" s="1"/>
  <c r="Z639" i="4"/>
  <c r="Y639" i="4"/>
  <c r="X639" i="4"/>
  <c r="W639" i="4"/>
  <c r="V639" i="4"/>
  <c r="U639" i="4"/>
  <c r="T639" i="4"/>
  <c r="S639" i="4"/>
  <c r="R639" i="4"/>
  <c r="Q639" i="4"/>
  <c r="P639" i="4"/>
  <c r="O639" i="4"/>
  <c r="N639" i="4"/>
  <c r="M639" i="4"/>
  <c r="L639" i="4"/>
  <c r="I639" i="4"/>
  <c r="AI638" i="4"/>
  <c r="AH638" i="4" s="1"/>
  <c r="Z638" i="4"/>
  <c r="Y638" i="4"/>
  <c r="X638" i="4"/>
  <c r="W638" i="4"/>
  <c r="V638" i="4"/>
  <c r="U638" i="4"/>
  <c r="T638" i="4"/>
  <c r="S638" i="4"/>
  <c r="R638" i="4"/>
  <c r="Q638" i="4"/>
  <c r="P638" i="4"/>
  <c r="O638" i="4"/>
  <c r="N638" i="4"/>
  <c r="M638" i="4"/>
  <c r="L638" i="4"/>
  <c r="I638" i="4"/>
  <c r="AI637" i="4"/>
  <c r="AH637" i="4" s="1"/>
  <c r="Z637" i="4"/>
  <c r="Y637" i="4"/>
  <c r="X637" i="4"/>
  <c r="W637" i="4"/>
  <c r="V637" i="4"/>
  <c r="U637" i="4"/>
  <c r="T637" i="4"/>
  <c r="S637" i="4"/>
  <c r="R637" i="4"/>
  <c r="Q637" i="4"/>
  <c r="P637" i="4"/>
  <c r="O637" i="4"/>
  <c r="N637" i="4"/>
  <c r="M637" i="4"/>
  <c r="L637" i="4"/>
  <c r="I637" i="4"/>
  <c r="AI636" i="4"/>
  <c r="AH636" i="4"/>
  <c r="Z636" i="4"/>
  <c r="Y636" i="4"/>
  <c r="X636" i="4"/>
  <c r="W636" i="4"/>
  <c r="V636" i="4"/>
  <c r="U636" i="4"/>
  <c r="T636" i="4"/>
  <c r="S636" i="4"/>
  <c r="R636" i="4"/>
  <c r="Q636" i="4"/>
  <c r="P636" i="4"/>
  <c r="O636" i="4"/>
  <c r="N636" i="4"/>
  <c r="M636" i="4"/>
  <c r="L636" i="4"/>
  <c r="I636" i="4"/>
  <c r="AI635" i="4"/>
  <c r="AH635" i="4" s="1"/>
  <c r="Z635" i="4"/>
  <c r="Y635" i="4"/>
  <c r="X635" i="4"/>
  <c r="W635" i="4"/>
  <c r="V635" i="4"/>
  <c r="U635" i="4"/>
  <c r="T635" i="4"/>
  <c r="S635" i="4"/>
  <c r="R635" i="4"/>
  <c r="Q635" i="4"/>
  <c r="P635" i="4"/>
  <c r="O635" i="4"/>
  <c r="N635" i="4"/>
  <c r="M635" i="4"/>
  <c r="L635" i="4"/>
  <c r="I635" i="4"/>
  <c r="AI634" i="4"/>
  <c r="AH634" i="4" s="1"/>
  <c r="Z634" i="4"/>
  <c r="Y634" i="4"/>
  <c r="X634" i="4"/>
  <c r="W634" i="4"/>
  <c r="V634" i="4"/>
  <c r="U634" i="4"/>
  <c r="T634" i="4"/>
  <c r="S634" i="4"/>
  <c r="R634" i="4"/>
  <c r="Q634" i="4"/>
  <c r="P634" i="4"/>
  <c r="O634" i="4"/>
  <c r="N634" i="4"/>
  <c r="M634" i="4"/>
  <c r="L634" i="4"/>
  <c r="I634" i="4"/>
  <c r="AI633" i="4"/>
  <c r="AH633" i="4" s="1"/>
  <c r="Z633" i="4"/>
  <c r="Y633" i="4"/>
  <c r="X633" i="4"/>
  <c r="W633" i="4"/>
  <c r="V633" i="4"/>
  <c r="U633" i="4"/>
  <c r="T633" i="4"/>
  <c r="S633" i="4"/>
  <c r="R633" i="4"/>
  <c r="Q633" i="4"/>
  <c r="P633" i="4"/>
  <c r="O633" i="4"/>
  <c r="N633" i="4"/>
  <c r="M633" i="4"/>
  <c r="L633" i="4"/>
  <c r="I633" i="4"/>
  <c r="AI632" i="4"/>
  <c r="AH632" i="4" s="1"/>
  <c r="Z632" i="4"/>
  <c r="Y632" i="4"/>
  <c r="X632" i="4"/>
  <c r="W632" i="4"/>
  <c r="V632" i="4"/>
  <c r="U632" i="4"/>
  <c r="T632" i="4"/>
  <c r="S632" i="4"/>
  <c r="R632" i="4"/>
  <c r="Q632" i="4"/>
  <c r="P632" i="4"/>
  <c r="O632" i="4"/>
  <c r="N632" i="4"/>
  <c r="M632" i="4"/>
  <c r="L632" i="4"/>
  <c r="I632" i="4"/>
  <c r="AI631" i="4"/>
  <c r="AH631" i="4" s="1"/>
  <c r="Z631" i="4"/>
  <c r="Y631" i="4"/>
  <c r="X631" i="4"/>
  <c r="W631" i="4"/>
  <c r="V631" i="4"/>
  <c r="U631" i="4"/>
  <c r="T631" i="4"/>
  <c r="S631" i="4"/>
  <c r="R631" i="4"/>
  <c r="Q631" i="4"/>
  <c r="P631" i="4"/>
  <c r="O631" i="4"/>
  <c r="N631" i="4"/>
  <c r="M631" i="4"/>
  <c r="L631" i="4"/>
  <c r="I631" i="4"/>
  <c r="AI630" i="4"/>
  <c r="AH630" i="4" s="1"/>
  <c r="Z630" i="4"/>
  <c r="Y630" i="4"/>
  <c r="X630" i="4"/>
  <c r="W630" i="4"/>
  <c r="V630" i="4"/>
  <c r="U630" i="4"/>
  <c r="T630" i="4"/>
  <c r="S630" i="4"/>
  <c r="R630" i="4"/>
  <c r="Q630" i="4"/>
  <c r="P630" i="4"/>
  <c r="O630" i="4"/>
  <c r="N630" i="4"/>
  <c r="M630" i="4"/>
  <c r="L630" i="4"/>
  <c r="I630" i="4"/>
  <c r="AI629" i="4"/>
  <c r="AH629" i="4" s="1"/>
  <c r="Z629" i="4"/>
  <c r="Y629" i="4"/>
  <c r="X629" i="4"/>
  <c r="W629" i="4"/>
  <c r="V629" i="4"/>
  <c r="U629" i="4"/>
  <c r="T629" i="4"/>
  <c r="S629" i="4"/>
  <c r="R629" i="4"/>
  <c r="Q629" i="4"/>
  <c r="P629" i="4"/>
  <c r="O629" i="4"/>
  <c r="N629" i="4"/>
  <c r="M629" i="4"/>
  <c r="L629" i="4"/>
  <c r="I629" i="4"/>
  <c r="AI628" i="4"/>
  <c r="AH628" i="4" s="1"/>
  <c r="Z628" i="4"/>
  <c r="Y628" i="4"/>
  <c r="X628" i="4"/>
  <c r="W628" i="4"/>
  <c r="V628" i="4"/>
  <c r="U628" i="4"/>
  <c r="T628" i="4"/>
  <c r="S628" i="4"/>
  <c r="R628" i="4"/>
  <c r="Q628" i="4"/>
  <c r="P628" i="4"/>
  <c r="O628" i="4"/>
  <c r="N628" i="4"/>
  <c r="M628" i="4"/>
  <c r="L628" i="4"/>
  <c r="I628" i="4"/>
  <c r="AI627" i="4"/>
  <c r="AH627" i="4" s="1"/>
  <c r="Z627" i="4"/>
  <c r="Y627" i="4"/>
  <c r="X627" i="4"/>
  <c r="W627" i="4"/>
  <c r="V627" i="4"/>
  <c r="U627" i="4"/>
  <c r="T627" i="4"/>
  <c r="S627" i="4"/>
  <c r="R627" i="4"/>
  <c r="Q627" i="4"/>
  <c r="P627" i="4"/>
  <c r="O627" i="4"/>
  <c r="N627" i="4"/>
  <c r="M627" i="4"/>
  <c r="L627" i="4"/>
  <c r="I627" i="4"/>
  <c r="AI626" i="4"/>
  <c r="AH626" i="4"/>
  <c r="Z626" i="4"/>
  <c r="Y626" i="4"/>
  <c r="X626" i="4"/>
  <c r="W626" i="4"/>
  <c r="V626" i="4"/>
  <c r="U626" i="4"/>
  <c r="T626" i="4"/>
  <c r="S626" i="4"/>
  <c r="R626" i="4"/>
  <c r="Q626" i="4"/>
  <c r="P626" i="4"/>
  <c r="O626" i="4"/>
  <c r="N626" i="4"/>
  <c r="M626" i="4"/>
  <c r="L626" i="4"/>
  <c r="I626" i="4"/>
  <c r="AI625" i="4"/>
  <c r="AH625" i="4" s="1"/>
  <c r="Z625" i="4"/>
  <c r="Y625" i="4"/>
  <c r="X625" i="4"/>
  <c r="W625" i="4"/>
  <c r="V625" i="4"/>
  <c r="U625" i="4"/>
  <c r="T625" i="4"/>
  <c r="S625" i="4"/>
  <c r="R625" i="4"/>
  <c r="Q625" i="4"/>
  <c r="P625" i="4"/>
  <c r="O625" i="4"/>
  <c r="N625" i="4"/>
  <c r="M625" i="4"/>
  <c r="L625" i="4"/>
  <c r="I625" i="4"/>
  <c r="AI624" i="4"/>
  <c r="AH624" i="4" s="1"/>
  <c r="Z624" i="4"/>
  <c r="Y624" i="4"/>
  <c r="X624" i="4"/>
  <c r="W624" i="4"/>
  <c r="V624" i="4"/>
  <c r="U624" i="4"/>
  <c r="T624" i="4"/>
  <c r="S624" i="4"/>
  <c r="R624" i="4"/>
  <c r="Q624" i="4"/>
  <c r="P624" i="4"/>
  <c r="O624" i="4"/>
  <c r="N624" i="4"/>
  <c r="M624" i="4"/>
  <c r="L624" i="4"/>
  <c r="I624" i="4"/>
  <c r="AI623" i="4"/>
  <c r="AH623" i="4" s="1"/>
  <c r="Z623" i="4"/>
  <c r="Y623" i="4"/>
  <c r="X623" i="4"/>
  <c r="W623" i="4"/>
  <c r="V623" i="4"/>
  <c r="U623" i="4"/>
  <c r="T623" i="4"/>
  <c r="S623" i="4"/>
  <c r="R623" i="4"/>
  <c r="Q623" i="4"/>
  <c r="P623" i="4"/>
  <c r="O623" i="4"/>
  <c r="N623" i="4"/>
  <c r="M623" i="4"/>
  <c r="L623" i="4"/>
  <c r="I623" i="4"/>
  <c r="AI622" i="4"/>
  <c r="AH622" i="4" s="1"/>
  <c r="Z622" i="4"/>
  <c r="Y622" i="4"/>
  <c r="X622" i="4"/>
  <c r="W622" i="4"/>
  <c r="V622" i="4"/>
  <c r="U622" i="4"/>
  <c r="T622" i="4"/>
  <c r="S622" i="4"/>
  <c r="R622" i="4"/>
  <c r="Q622" i="4"/>
  <c r="P622" i="4"/>
  <c r="O622" i="4"/>
  <c r="N622" i="4"/>
  <c r="M622" i="4"/>
  <c r="L622" i="4"/>
  <c r="I622" i="4"/>
  <c r="AI621" i="4"/>
  <c r="AH621" i="4" s="1"/>
  <c r="Z621" i="4"/>
  <c r="Y621" i="4"/>
  <c r="X621" i="4"/>
  <c r="W621" i="4"/>
  <c r="V621" i="4"/>
  <c r="U621" i="4"/>
  <c r="T621" i="4"/>
  <c r="S621" i="4"/>
  <c r="R621" i="4"/>
  <c r="Q621" i="4"/>
  <c r="P621" i="4"/>
  <c r="O621" i="4"/>
  <c r="N621" i="4"/>
  <c r="M621" i="4"/>
  <c r="L621" i="4"/>
  <c r="I621" i="4"/>
  <c r="AI620" i="4"/>
  <c r="AH620" i="4"/>
  <c r="Z620" i="4"/>
  <c r="Y620" i="4"/>
  <c r="X620" i="4"/>
  <c r="W620" i="4"/>
  <c r="V620" i="4"/>
  <c r="U620" i="4"/>
  <c r="T620" i="4"/>
  <c r="S620" i="4"/>
  <c r="R620" i="4"/>
  <c r="Q620" i="4"/>
  <c r="P620" i="4"/>
  <c r="O620" i="4"/>
  <c r="N620" i="4"/>
  <c r="M620" i="4"/>
  <c r="L620" i="4"/>
  <c r="I620" i="4"/>
  <c r="AI619" i="4"/>
  <c r="AH619" i="4" s="1"/>
  <c r="Z619" i="4"/>
  <c r="Y619" i="4"/>
  <c r="X619" i="4"/>
  <c r="W619" i="4"/>
  <c r="V619" i="4"/>
  <c r="U619" i="4"/>
  <c r="T619" i="4"/>
  <c r="S619" i="4"/>
  <c r="R619" i="4"/>
  <c r="Q619" i="4"/>
  <c r="P619" i="4"/>
  <c r="O619" i="4"/>
  <c r="N619" i="4"/>
  <c r="M619" i="4"/>
  <c r="L619" i="4"/>
  <c r="I619" i="4"/>
  <c r="AI618" i="4"/>
  <c r="AH618" i="4" s="1"/>
  <c r="Z618" i="4"/>
  <c r="Y618" i="4"/>
  <c r="X618" i="4"/>
  <c r="W618" i="4"/>
  <c r="V618" i="4"/>
  <c r="U618" i="4"/>
  <c r="T618" i="4"/>
  <c r="S618" i="4"/>
  <c r="R618" i="4"/>
  <c r="Q618" i="4"/>
  <c r="P618" i="4"/>
  <c r="O618" i="4"/>
  <c r="N618" i="4"/>
  <c r="M618" i="4"/>
  <c r="L618" i="4"/>
  <c r="I618" i="4"/>
  <c r="AI617" i="4"/>
  <c r="AH617" i="4" s="1"/>
  <c r="Z617" i="4"/>
  <c r="Y617" i="4"/>
  <c r="X617" i="4"/>
  <c r="W617" i="4"/>
  <c r="V617" i="4"/>
  <c r="U617" i="4"/>
  <c r="T617" i="4"/>
  <c r="S617" i="4"/>
  <c r="R617" i="4"/>
  <c r="Q617" i="4"/>
  <c r="P617" i="4"/>
  <c r="O617" i="4"/>
  <c r="N617" i="4"/>
  <c r="M617" i="4"/>
  <c r="L617" i="4"/>
  <c r="I617" i="4"/>
  <c r="AI616" i="4"/>
  <c r="AH616" i="4" s="1"/>
  <c r="Z616" i="4"/>
  <c r="Y616" i="4"/>
  <c r="X616" i="4"/>
  <c r="W616" i="4"/>
  <c r="V616" i="4"/>
  <c r="U616" i="4"/>
  <c r="T616" i="4"/>
  <c r="S616" i="4"/>
  <c r="R616" i="4"/>
  <c r="Q616" i="4"/>
  <c r="P616" i="4"/>
  <c r="O616" i="4"/>
  <c r="N616" i="4"/>
  <c r="M616" i="4"/>
  <c r="L616" i="4"/>
  <c r="I616" i="4"/>
  <c r="AI615" i="4"/>
  <c r="AH615" i="4" s="1"/>
  <c r="Z615" i="4"/>
  <c r="Y615" i="4"/>
  <c r="X615" i="4"/>
  <c r="W615" i="4"/>
  <c r="V615" i="4"/>
  <c r="U615" i="4"/>
  <c r="T615" i="4"/>
  <c r="S615" i="4"/>
  <c r="R615" i="4"/>
  <c r="Q615" i="4"/>
  <c r="P615" i="4"/>
  <c r="O615" i="4"/>
  <c r="N615" i="4"/>
  <c r="M615" i="4"/>
  <c r="L615" i="4"/>
  <c r="I615" i="4"/>
  <c r="AI614" i="4"/>
  <c r="AH614" i="4" s="1"/>
  <c r="Z614" i="4"/>
  <c r="Y614" i="4"/>
  <c r="X614" i="4"/>
  <c r="W614" i="4"/>
  <c r="V614" i="4"/>
  <c r="U614" i="4"/>
  <c r="T614" i="4"/>
  <c r="S614" i="4"/>
  <c r="R614" i="4"/>
  <c r="Q614" i="4"/>
  <c r="P614" i="4"/>
  <c r="O614" i="4"/>
  <c r="N614" i="4"/>
  <c r="M614" i="4"/>
  <c r="L614" i="4"/>
  <c r="I614" i="4"/>
  <c r="AI613" i="4"/>
  <c r="AH613" i="4" s="1"/>
  <c r="Z613" i="4"/>
  <c r="Y613" i="4"/>
  <c r="X613" i="4"/>
  <c r="W613" i="4"/>
  <c r="V613" i="4"/>
  <c r="U613" i="4"/>
  <c r="T613" i="4"/>
  <c r="S613" i="4"/>
  <c r="R613" i="4"/>
  <c r="Q613" i="4"/>
  <c r="P613" i="4"/>
  <c r="O613" i="4"/>
  <c r="N613" i="4"/>
  <c r="M613" i="4"/>
  <c r="L613" i="4"/>
  <c r="I613" i="4"/>
  <c r="AI612" i="4"/>
  <c r="AH612" i="4" s="1"/>
  <c r="Z612" i="4"/>
  <c r="Y612" i="4"/>
  <c r="X612" i="4"/>
  <c r="W612" i="4"/>
  <c r="V612" i="4"/>
  <c r="U612" i="4"/>
  <c r="T612" i="4"/>
  <c r="S612" i="4"/>
  <c r="R612" i="4"/>
  <c r="Q612" i="4"/>
  <c r="P612" i="4"/>
  <c r="O612" i="4"/>
  <c r="N612" i="4"/>
  <c r="M612" i="4"/>
  <c r="L612" i="4"/>
  <c r="I612" i="4"/>
  <c r="AI611" i="4"/>
  <c r="AH611" i="4" s="1"/>
  <c r="Z611" i="4"/>
  <c r="Y611" i="4"/>
  <c r="X611" i="4"/>
  <c r="W611" i="4"/>
  <c r="V611" i="4"/>
  <c r="U611" i="4"/>
  <c r="T611" i="4"/>
  <c r="S611" i="4"/>
  <c r="R611" i="4"/>
  <c r="Q611" i="4"/>
  <c r="P611" i="4"/>
  <c r="O611" i="4"/>
  <c r="N611" i="4"/>
  <c r="M611" i="4"/>
  <c r="L611" i="4"/>
  <c r="I611" i="4"/>
  <c r="AI610" i="4"/>
  <c r="AH610" i="4" s="1"/>
  <c r="Z610" i="4"/>
  <c r="Y610" i="4"/>
  <c r="X610" i="4"/>
  <c r="W610" i="4"/>
  <c r="V610" i="4"/>
  <c r="U610" i="4"/>
  <c r="T610" i="4"/>
  <c r="S610" i="4"/>
  <c r="R610" i="4"/>
  <c r="Q610" i="4"/>
  <c r="P610" i="4"/>
  <c r="O610" i="4"/>
  <c r="N610" i="4"/>
  <c r="M610" i="4"/>
  <c r="L610" i="4"/>
  <c r="I610" i="4"/>
  <c r="AI609" i="4"/>
  <c r="AH609" i="4" s="1"/>
  <c r="Z609" i="4"/>
  <c r="Y609" i="4"/>
  <c r="X609" i="4"/>
  <c r="W609" i="4"/>
  <c r="V609" i="4"/>
  <c r="U609" i="4"/>
  <c r="T609" i="4"/>
  <c r="S609" i="4"/>
  <c r="R609" i="4"/>
  <c r="Q609" i="4"/>
  <c r="P609" i="4"/>
  <c r="O609" i="4"/>
  <c r="N609" i="4"/>
  <c r="M609" i="4"/>
  <c r="L609" i="4"/>
  <c r="I609" i="4"/>
  <c r="AI608" i="4"/>
  <c r="AH608" i="4" s="1"/>
  <c r="Z608" i="4"/>
  <c r="Y608" i="4"/>
  <c r="X608" i="4"/>
  <c r="W608" i="4"/>
  <c r="V608" i="4"/>
  <c r="U608" i="4"/>
  <c r="T608" i="4"/>
  <c r="S608" i="4"/>
  <c r="R608" i="4"/>
  <c r="Q608" i="4"/>
  <c r="P608" i="4"/>
  <c r="O608" i="4"/>
  <c r="N608" i="4"/>
  <c r="M608" i="4"/>
  <c r="L608" i="4"/>
  <c r="I608" i="4"/>
  <c r="AI607" i="4"/>
  <c r="AH607" i="4" s="1"/>
  <c r="Z607" i="4"/>
  <c r="Y607" i="4"/>
  <c r="X607" i="4"/>
  <c r="W607" i="4"/>
  <c r="V607" i="4"/>
  <c r="U607" i="4"/>
  <c r="T607" i="4"/>
  <c r="S607" i="4"/>
  <c r="R607" i="4"/>
  <c r="Q607" i="4"/>
  <c r="P607" i="4"/>
  <c r="O607" i="4"/>
  <c r="N607" i="4"/>
  <c r="M607" i="4"/>
  <c r="L607" i="4"/>
  <c r="I607" i="4"/>
  <c r="AI606" i="4"/>
  <c r="AH606" i="4" s="1"/>
  <c r="Z606" i="4"/>
  <c r="Y606" i="4"/>
  <c r="X606" i="4"/>
  <c r="W606" i="4"/>
  <c r="V606" i="4"/>
  <c r="U606" i="4"/>
  <c r="T606" i="4"/>
  <c r="S606" i="4"/>
  <c r="R606" i="4"/>
  <c r="Q606" i="4"/>
  <c r="P606" i="4"/>
  <c r="O606" i="4"/>
  <c r="N606" i="4"/>
  <c r="M606" i="4"/>
  <c r="L606" i="4"/>
  <c r="I606" i="4"/>
  <c r="AI605" i="4"/>
  <c r="AH605" i="4" s="1"/>
  <c r="Z605" i="4"/>
  <c r="Y605" i="4"/>
  <c r="X605" i="4"/>
  <c r="W605" i="4"/>
  <c r="V605" i="4"/>
  <c r="U605" i="4"/>
  <c r="T605" i="4"/>
  <c r="S605" i="4"/>
  <c r="R605" i="4"/>
  <c r="Q605" i="4"/>
  <c r="P605" i="4"/>
  <c r="O605" i="4"/>
  <c r="N605" i="4"/>
  <c r="M605" i="4"/>
  <c r="L605" i="4"/>
  <c r="I605" i="4"/>
  <c r="AI604" i="4"/>
  <c r="AH604" i="4"/>
  <c r="Z604" i="4"/>
  <c r="Y604" i="4"/>
  <c r="X604" i="4"/>
  <c r="W604" i="4"/>
  <c r="V604" i="4"/>
  <c r="U604" i="4"/>
  <c r="T604" i="4"/>
  <c r="S604" i="4"/>
  <c r="R604" i="4"/>
  <c r="Q604" i="4"/>
  <c r="P604" i="4"/>
  <c r="O604" i="4"/>
  <c r="N604" i="4"/>
  <c r="M604" i="4"/>
  <c r="L604" i="4"/>
  <c r="I604" i="4"/>
  <c r="AI603" i="4"/>
  <c r="AH603" i="4" s="1"/>
  <c r="Z603" i="4"/>
  <c r="Y603" i="4"/>
  <c r="X603" i="4"/>
  <c r="W603" i="4"/>
  <c r="V603" i="4"/>
  <c r="U603" i="4"/>
  <c r="T603" i="4"/>
  <c r="S603" i="4"/>
  <c r="R603" i="4"/>
  <c r="Q603" i="4"/>
  <c r="P603" i="4"/>
  <c r="O603" i="4"/>
  <c r="N603" i="4"/>
  <c r="M603" i="4"/>
  <c r="L603" i="4"/>
  <c r="I603" i="4"/>
  <c r="AI602" i="4"/>
  <c r="AH602" i="4" s="1"/>
  <c r="Z602" i="4"/>
  <c r="Y602" i="4"/>
  <c r="X602" i="4"/>
  <c r="W602" i="4"/>
  <c r="V602" i="4"/>
  <c r="U602" i="4"/>
  <c r="T602" i="4"/>
  <c r="S602" i="4"/>
  <c r="R602" i="4"/>
  <c r="Q602" i="4"/>
  <c r="P602" i="4"/>
  <c r="O602" i="4"/>
  <c r="N602" i="4"/>
  <c r="M602" i="4"/>
  <c r="L602" i="4"/>
  <c r="I602" i="4"/>
  <c r="AI601" i="4"/>
  <c r="AH601" i="4" s="1"/>
  <c r="Z601" i="4"/>
  <c r="Y601" i="4"/>
  <c r="X601" i="4"/>
  <c r="W601" i="4"/>
  <c r="V601" i="4"/>
  <c r="U601" i="4"/>
  <c r="T601" i="4"/>
  <c r="S601" i="4"/>
  <c r="R601" i="4"/>
  <c r="Q601" i="4"/>
  <c r="P601" i="4"/>
  <c r="O601" i="4"/>
  <c r="N601" i="4"/>
  <c r="M601" i="4"/>
  <c r="L601" i="4"/>
  <c r="I601" i="4"/>
  <c r="AI600" i="4"/>
  <c r="AH600" i="4" s="1"/>
  <c r="Z600" i="4"/>
  <c r="Y600" i="4"/>
  <c r="X600" i="4"/>
  <c r="W600" i="4"/>
  <c r="V600" i="4"/>
  <c r="U600" i="4"/>
  <c r="T600" i="4"/>
  <c r="S600" i="4"/>
  <c r="R600" i="4"/>
  <c r="Q600" i="4"/>
  <c r="P600" i="4"/>
  <c r="O600" i="4"/>
  <c r="N600" i="4"/>
  <c r="M600" i="4"/>
  <c r="L600" i="4"/>
  <c r="I600" i="4"/>
  <c r="AI599" i="4"/>
  <c r="AH599" i="4" s="1"/>
  <c r="Z599" i="4"/>
  <c r="Y599" i="4"/>
  <c r="X599" i="4"/>
  <c r="W599" i="4"/>
  <c r="V599" i="4"/>
  <c r="U599" i="4"/>
  <c r="T599" i="4"/>
  <c r="S599" i="4"/>
  <c r="R599" i="4"/>
  <c r="Q599" i="4"/>
  <c r="P599" i="4"/>
  <c r="O599" i="4"/>
  <c r="N599" i="4"/>
  <c r="M599" i="4"/>
  <c r="L599" i="4"/>
  <c r="I599" i="4"/>
  <c r="AI598" i="4"/>
  <c r="AH598" i="4" s="1"/>
  <c r="Z598" i="4"/>
  <c r="Y598" i="4"/>
  <c r="X598" i="4"/>
  <c r="W598" i="4"/>
  <c r="V598" i="4"/>
  <c r="U598" i="4"/>
  <c r="T598" i="4"/>
  <c r="S598" i="4"/>
  <c r="R598" i="4"/>
  <c r="Q598" i="4"/>
  <c r="P598" i="4"/>
  <c r="O598" i="4"/>
  <c r="N598" i="4"/>
  <c r="M598" i="4"/>
  <c r="L598" i="4"/>
  <c r="I598" i="4"/>
  <c r="AI597" i="4"/>
  <c r="AH597" i="4" s="1"/>
  <c r="Z597" i="4"/>
  <c r="Y597" i="4"/>
  <c r="X597" i="4"/>
  <c r="W597" i="4"/>
  <c r="V597" i="4"/>
  <c r="U597" i="4"/>
  <c r="T597" i="4"/>
  <c r="S597" i="4"/>
  <c r="R597" i="4"/>
  <c r="Q597" i="4"/>
  <c r="P597" i="4"/>
  <c r="O597" i="4"/>
  <c r="N597" i="4"/>
  <c r="M597" i="4"/>
  <c r="L597" i="4"/>
  <c r="I597" i="4"/>
  <c r="AI596" i="4"/>
  <c r="AH596" i="4" s="1"/>
  <c r="Z596" i="4"/>
  <c r="Y596" i="4"/>
  <c r="X596" i="4"/>
  <c r="W596" i="4"/>
  <c r="V596" i="4"/>
  <c r="U596" i="4"/>
  <c r="T596" i="4"/>
  <c r="S596" i="4"/>
  <c r="R596" i="4"/>
  <c r="Q596" i="4"/>
  <c r="P596" i="4"/>
  <c r="O596" i="4"/>
  <c r="N596" i="4"/>
  <c r="M596" i="4"/>
  <c r="L596" i="4"/>
  <c r="I596" i="4"/>
  <c r="AI595" i="4"/>
  <c r="AH595" i="4" s="1"/>
  <c r="Z595" i="4"/>
  <c r="Y595" i="4"/>
  <c r="X595" i="4"/>
  <c r="W595" i="4"/>
  <c r="V595" i="4"/>
  <c r="U595" i="4"/>
  <c r="T595" i="4"/>
  <c r="S595" i="4"/>
  <c r="R595" i="4"/>
  <c r="Q595" i="4"/>
  <c r="P595" i="4"/>
  <c r="O595" i="4"/>
  <c r="N595" i="4"/>
  <c r="M595" i="4"/>
  <c r="L595" i="4"/>
  <c r="I595" i="4"/>
  <c r="AI594" i="4"/>
  <c r="AH594" i="4"/>
  <c r="Z594" i="4"/>
  <c r="Y594" i="4"/>
  <c r="X594" i="4"/>
  <c r="W594" i="4"/>
  <c r="V594" i="4"/>
  <c r="U594" i="4"/>
  <c r="T594" i="4"/>
  <c r="S594" i="4"/>
  <c r="R594" i="4"/>
  <c r="Q594" i="4"/>
  <c r="P594" i="4"/>
  <c r="O594" i="4"/>
  <c r="N594" i="4"/>
  <c r="M594" i="4"/>
  <c r="L594" i="4"/>
  <c r="I594" i="4"/>
  <c r="AI593" i="4"/>
  <c r="AH593" i="4" s="1"/>
  <c r="Z593" i="4"/>
  <c r="Y593" i="4"/>
  <c r="X593" i="4"/>
  <c r="W593" i="4"/>
  <c r="V593" i="4"/>
  <c r="U593" i="4"/>
  <c r="T593" i="4"/>
  <c r="S593" i="4"/>
  <c r="R593" i="4"/>
  <c r="Q593" i="4"/>
  <c r="P593" i="4"/>
  <c r="O593" i="4"/>
  <c r="N593" i="4"/>
  <c r="M593" i="4"/>
  <c r="L593" i="4"/>
  <c r="I593" i="4"/>
  <c r="AI592" i="4"/>
  <c r="AH592" i="4" s="1"/>
  <c r="Z592" i="4"/>
  <c r="Y592" i="4"/>
  <c r="X592" i="4"/>
  <c r="W592" i="4"/>
  <c r="V592" i="4"/>
  <c r="U592" i="4"/>
  <c r="T592" i="4"/>
  <c r="S592" i="4"/>
  <c r="R592" i="4"/>
  <c r="Q592" i="4"/>
  <c r="P592" i="4"/>
  <c r="O592" i="4"/>
  <c r="N592" i="4"/>
  <c r="M592" i="4"/>
  <c r="L592" i="4"/>
  <c r="I592" i="4"/>
  <c r="AI591" i="4"/>
  <c r="AH591" i="4" s="1"/>
  <c r="Z591" i="4"/>
  <c r="Y591" i="4"/>
  <c r="X591" i="4"/>
  <c r="W591" i="4"/>
  <c r="V591" i="4"/>
  <c r="U591" i="4"/>
  <c r="T591" i="4"/>
  <c r="S591" i="4"/>
  <c r="R591" i="4"/>
  <c r="Q591" i="4"/>
  <c r="P591" i="4"/>
  <c r="O591" i="4"/>
  <c r="N591" i="4"/>
  <c r="M591" i="4"/>
  <c r="L591" i="4"/>
  <c r="I591" i="4"/>
  <c r="AI590" i="4"/>
  <c r="AH590" i="4" s="1"/>
  <c r="Z590" i="4"/>
  <c r="Y590" i="4"/>
  <c r="X590" i="4"/>
  <c r="W590" i="4"/>
  <c r="V590" i="4"/>
  <c r="U590" i="4"/>
  <c r="T590" i="4"/>
  <c r="S590" i="4"/>
  <c r="R590" i="4"/>
  <c r="Q590" i="4"/>
  <c r="P590" i="4"/>
  <c r="O590" i="4"/>
  <c r="N590" i="4"/>
  <c r="M590" i="4"/>
  <c r="L590" i="4"/>
  <c r="I590" i="4"/>
  <c r="AI589" i="4"/>
  <c r="AH589" i="4" s="1"/>
  <c r="Z589" i="4"/>
  <c r="Y589" i="4"/>
  <c r="X589" i="4"/>
  <c r="W589" i="4"/>
  <c r="V589" i="4"/>
  <c r="U589" i="4"/>
  <c r="T589" i="4"/>
  <c r="S589" i="4"/>
  <c r="R589" i="4"/>
  <c r="Q589" i="4"/>
  <c r="P589" i="4"/>
  <c r="O589" i="4"/>
  <c r="N589" i="4"/>
  <c r="M589" i="4"/>
  <c r="L589" i="4"/>
  <c r="I589" i="4"/>
  <c r="AI588" i="4"/>
  <c r="AH588" i="4" s="1"/>
  <c r="Z588" i="4"/>
  <c r="Y588" i="4"/>
  <c r="X588" i="4"/>
  <c r="W588" i="4"/>
  <c r="V588" i="4"/>
  <c r="U588" i="4"/>
  <c r="T588" i="4"/>
  <c r="S588" i="4"/>
  <c r="R588" i="4"/>
  <c r="Q588" i="4"/>
  <c r="P588" i="4"/>
  <c r="O588" i="4"/>
  <c r="N588" i="4"/>
  <c r="M588" i="4"/>
  <c r="L588" i="4"/>
  <c r="I588" i="4"/>
  <c r="AI587" i="4"/>
  <c r="AH587" i="4" s="1"/>
  <c r="Z587" i="4"/>
  <c r="Y587" i="4"/>
  <c r="X587" i="4"/>
  <c r="W587" i="4"/>
  <c r="V587" i="4"/>
  <c r="U587" i="4"/>
  <c r="T587" i="4"/>
  <c r="S587" i="4"/>
  <c r="R587" i="4"/>
  <c r="Q587" i="4"/>
  <c r="P587" i="4"/>
  <c r="O587" i="4"/>
  <c r="N587" i="4"/>
  <c r="M587" i="4"/>
  <c r="L587" i="4"/>
  <c r="I587" i="4"/>
  <c r="AI586" i="4"/>
  <c r="AH586" i="4" s="1"/>
  <c r="Z586" i="4"/>
  <c r="Y586" i="4"/>
  <c r="X586" i="4"/>
  <c r="W586" i="4"/>
  <c r="V586" i="4"/>
  <c r="U586" i="4"/>
  <c r="T586" i="4"/>
  <c r="S586" i="4"/>
  <c r="R586" i="4"/>
  <c r="Q586" i="4"/>
  <c r="P586" i="4"/>
  <c r="O586" i="4"/>
  <c r="N586" i="4"/>
  <c r="M586" i="4"/>
  <c r="L586" i="4"/>
  <c r="I586" i="4"/>
  <c r="AI585" i="4"/>
  <c r="AH585" i="4" s="1"/>
  <c r="Z585" i="4"/>
  <c r="Y585" i="4"/>
  <c r="X585" i="4"/>
  <c r="W585" i="4"/>
  <c r="V585" i="4"/>
  <c r="U585" i="4"/>
  <c r="T585" i="4"/>
  <c r="S585" i="4"/>
  <c r="R585" i="4"/>
  <c r="Q585" i="4"/>
  <c r="P585" i="4"/>
  <c r="O585" i="4"/>
  <c r="N585" i="4"/>
  <c r="M585" i="4"/>
  <c r="L585" i="4"/>
  <c r="I585" i="4"/>
  <c r="AI584" i="4"/>
  <c r="AH584" i="4" s="1"/>
  <c r="Z584" i="4"/>
  <c r="Y584" i="4"/>
  <c r="X584" i="4"/>
  <c r="W584" i="4"/>
  <c r="V584" i="4"/>
  <c r="U584" i="4"/>
  <c r="T584" i="4"/>
  <c r="S584" i="4"/>
  <c r="R584" i="4"/>
  <c r="Q584" i="4"/>
  <c r="P584" i="4"/>
  <c r="O584" i="4"/>
  <c r="N584" i="4"/>
  <c r="M584" i="4"/>
  <c r="L584" i="4"/>
  <c r="I584" i="4"/>
  <c r="AI583" i="4"/>
  <c r="AH583" i="4" s="1"/>
  <c r="Z583" i="4"/>
  <c r="Y583" i="4"/>
  <c r="X583" i="4"/>
  <c r="W583" i="4"/>
  <c r="V583" i="4"/>
  <c r="U583" i="4"/>
  <c r="T583" i="4"/>
  <c r="S583" i="4"/>
  <c r="R583" i="4"/>
  <c r="Q583" i="4"/>
  <c r="P583" i="4"/>
  <c r="O583" i="4"/>
  <c r="N583" i="4"/>
  <c r="M583" i="4"/>
  <c r="L583" i="4"/>
  <c r="I583" i="4"/>
  <c r="AI582" i="4"/>
  <c r="AH582" i="4" s="1"/>
  <c r="Z582" i="4"/>
  <c r="Y582" i="4"/>
  <c r="X582" i="4"/>
  <c r="W582" i="4"/>
  <c r="V582" i="4"/>
  <c r="U582" i="4"/>
  <c r="T582" i="4"/>
  <c r="S582" i="4"/>
  <c r="R582" i="4"/>
  <c r="Q582" i="4"/>
  <c r="P582" i="4"/>
  <c r="O582" i="4"/>
  <c r="N582" i="4"/>
  <c r="M582" i="4"/>
  <c r="L582" i="4"/>
  <c r="I582" i="4"/>
  <c r="AI581" i="4"/>
  <c r="AH581" i="4" s="1"/>
  <c r="Z581" i="4"/>
  <c r="Y581" i="4"/>
  <c r="X581" i="4"/>
  <c r="W581" i="4"/>
  <c r="V581" i="4"/>
  <c r="U581" i="4"/>
  <c r="T581" i="4"/>
  <c r="S581" i="4"/>
  <c r="R581" i="4"/>
  <c r="Q581" i="4"/>
  <c r="P581" i="4"/>
  <c r="O581" i="4"/>
  <c r="N581" i="4"/>
  <c r="M581" i="4"/>
  <c r="L581" i="4"/>
  <c r="I581" i="4"/>
  <c r="AI580" i="4"/>
  <c r="AH580" i="4" s="1"/>
  <c r="Z580" i="4"/>
  <c r="Y580" i="4"/>
  <c r="X580" i="4"/>
  <c r="W580" i="4"/>
  <c r="V580" i="4"/>
  <c r="U580" i="4"/>
  <c r="T580" i="4"/>
  <c r="S580" i="4"/>
  <c r="R580" i="4"/>
  <c r="Q580" i="4"/>
  <c r="P580" i="4"/>
  <c r="O580" i="4"/>
  <c r="N580" i="4"/>
  <c r="M580" i="4"/>
  <c r="L580" i="4"/>
  <c r="I580" i="4"/>
  <c r="AI579" i="4"/>
  <c r="AH579" i="4" s="1"/>
  <c r="Z579" i="4"/>
  <c r="Y579" i="4"/>
  <c r="X579" i="4"/>
  <c r="W579" i="4"/>
  <c r="V579" i="4"/>
  <c r="U579" i="4"/>
  <c r="T579" i="4"/>
  <c r="S579" i="4"/>
  <c r="R579" i="4"/>
  <c r="Q579" i="4"/>
  <c r="P579" i="4"/>
  <c r="O579" i="4"/>
  <c r="N579" i="4"/>
  <c r="M579" i="4"/>
  <c r="L579" i="4"/>
  <c r="I579" i="4"/>
  <c r="AI578" i="4"/>
  <c r="AH578" i="4" s="1"/>
  <c r="Z578" i="4"/>
  <c r="Y578" i="4"/>
  <c r="X578" i="4"/>
  <c r="W578" i="4"/>
  <c r="V578" i="4"/>
  <c r="U578" i="4"/>
  <c r="T578" i="4"/>
  <c r="S578" i="4"/>
  <c r="R578" i="4"/>
  <c r="Q578" i="4"/>
  <c r="P578" i="4"/>
  <c r="O578" i="4"/>
  <c r="N578" i="4"/>
  <c r="M578" i="4"/>
  <c r="L578" i="4"/>
  <c r="I578" i="4"/>
  <c r="AI577" i="4"/>
  <c r="AH577" i="4" s="1"/>
  <c r="Z577" i="4"/>
  <c r="Y577" i="4"/>
  <c r="X577" i="4"/>
  <c r="W577" i="4"/>
  <c r="V577" i="4"/>
  <c r="U577" i="4"/>
  <c r="T577" i="4"/>
  <c r="S577" i="4"/>
  <c r="R577" i="4"/>
  <c r="Q577" i="4"/>
  <c r="P577" i="4"/>
  <c r="O577" i="4"/>
  <c r="N577" i="4"/>
  <c r="M577" i="4"/>
  <c r="L577" i="4"/>
  <c r="I577" i="4"/>
  <c r="AI576" i="4"/>
  <c r="AH576" i="4" s="1"/>
  <c r="Z576" i="4"/>
  <c r="Y576" i="4"/>
  <c r="X576" i="4"/>
  <c r="W576" i="4"/>
  <c r="V576" i="4"/>
  <c r="U576" i="4"/>
  <c r="T576" i="4"/>
  <c r="S576" i="4"/>
  <c r="R576" i="4"/>
  <c r="Q576" i="4"/>
  <c r="P576" i="4"/>
  <c r="O576" i="4"/>
  <c r="N576" i="4"/>
  <c r="M576" i="4"/>
  <c r="L576" i="4"/>
  <c r="I576" i="4"/>
  <c r="AI575" i="4"/>
  <c r="AH575" i="4" s="1"/>
  <c r="Z575" i="4"/>
  <c r="Y575" i="4"/>
  <c r="X575" i="4"/>
  <c r="W575" i="4"/>
  <c r="V575" i="4"/>
  <c r="U575" i="4"/>
  <c r="T575" i="4"/>
  <c r="S575" i="4"/>
  <c r="R575" i="4"/>
  <c r="Q575" i="4"/>
  <c r="P575" i="4"/>
  <c r="O575" i="4"/>
  <c r="N575" i="4"/>
  <c r="M575" i="4"/>
  <c r="L575" i="4"/>
  <c r="I575" i="4"/>
  <c r="AI574" i="4"/>
  <c r="AH574" i="4" s="1"/>
  <c r="Z574" i="4"/>
  <c r="Y574" i="4"/>
  <c r="X574" i="4"/>
  <c r="W574" i="4"/>
  <c r="V574" i="4"/>
  <c r="U574" i="4"/>
  <c r="T574" i="4"/>
  <c r="S574" i="4"/>
  <c r="R574" i="4"/>
  <c r="Q574" i="4"/>
  <c r="P574" i="4"/>
  <c r="O574" i="4"/>
  <c r="N574" i="4"/>
  <c r="M574" i="4"/>
  <c r="L574" i="4"/>
  <c r="I574" i="4"/>
  <c r="AI573" i="4"/>
  <c r="AH573" i="4" s="1"/>
  <c r="Z573" i="4"/>
  <c r="Y573" i="4"/>
  <c r="X573" i="4"/>
  <c r="W573" i="4"/>
  <c r="V573" i="4"/>
  <c r="U573" i="4"/>
  <c r="T573" i="4"/>
  <c r="S573" i="4"/>
  <c r="R573" i="4"/>
  <c r="Q573" i="4"/>
  <c r="P573" i="4"/>
  <c r="O573" i="4"/>
  <c r="N573" i="4"/>
  <c r="M573" i="4"/>
  <c r="L573" i="4"/>
  <c r="I573" i="4"/>
  <c r="AI572" i="4"/>
  <c r="AH572" i="4"/>
  <c r="Z572" i="4"/>
  <c r="Y572" i="4"/>
  <c r="X572" i="4"/>
  <c r="W572" i="4"/>
  <c r="V572" i="4"/>
  <c r="U572" i="4"/>
  <c r="T572" i="4"/>
  <c r="S572" i="4"/>
  <c r="R572" i="4"/>
  <c r="Q572" i="4"/>
  <c r="P572" i="4"/>
  <c r="O572" i="4"/>
  <c r="N572" i="4"/>
  <c r="M572" i="4"/>
  <c r="L572" i="4"/>
  <c r="I572" i="4"/>
  <c r="AI571" i="4"/>
  <c r="AH571" i="4" s="1"/>
  <c r="Z571" i="4"/>
  <c r="Y571" i="4"/>
  <c r="X571" i="4"/>
  <c r="W571" i="4"/>
  <c r="V571" i="4"/>
  <c r="U571" i="4"/>
  <c r="T571" i="4"/>
  <c r="S571" i="4"/>
  <c r="R571" i="4"/>
  <c r="Q571" i="4"/>
  <c r="P571" i="4"/>
  <c r="O571" i="4"/>
  <c r="N571" i="4"/>
  <c r="M571" i="4"/>
  <c r="L571" i="4"/>
  <c r="I571" i="4"/>
  <c r="AI570" i="4"/>
  <c r="AH570" i="4" s="1"/>
  <c r="Z570" i="4"/>
  <c r="Y570" i="4"/>
  <c r="X570" i="4"/>
  <c r="W570" i="4"/>
  <c r="V570" i="4"/>
  <c r="U570" i="4"/>
  <c r="T570" i="4"/>
  <c r="S570" i="4"/>
  <c r="R570" i="4"/>
  <c r="Q570" i="4"/>
  <c r="P570" i="4"/>
  <c r="O570" i="4"/>
  <c r="N570" i="4"/>
  <c r="M570" i="4"/>
  <c r="L570" i="4"/>
  <c r="I570" i="4"/>
  <c r="AI569" i="4"/>
  <c r="AH569" i="4"/>
  <c r="Z569" i="4"/>
  <c r="Y569" i="4"/>
  <c r="X569" i="4"/>
  <c r="W569" i="4"/>
  <c r="V569" i="4"/>
  <c r="U569" i="4"/>
  <c r="T569" i="4"/>
  <c r="S569" i="4"/>
  <c r="R569" i="4"/>
  <c r="Q569" i="4"/>
  <c r="P569" i="4"/>
  <c r="O569" i="4"/>
  <c r="N569" i="4"/>
  <c r="M569" i="4"/>
  <c r="L569" i="4"/>
  <c r="I569" i="4"/>
  <c r="AI568" i="4"/>
  <c r="AH568" i="4" s="1"/>
  <c r="Z568" i="4"/>
  <c r="Y568" i="4"/>
  <c r="X568" i="4"/>
  <c r="W568" i="4"/>
  <c r="V568" i="4"/>
  <c r="U568" i="4"/>
  <c r="T568" i="4"/>
  <c r="S568" i="4"/>
  <c r="R568" i="4"/>
  <c r="Q568" i="4"/>
  <c r="P568" i="4"/>
  <c r="O568" i="4"/>
  <c r="N568" i="4"/>
  <c r="M568" i="4"/>
  <c r="L568" i="4"/>
  <c r="I568" i="4"/>
  <c r="AI567" i="4"/>
  <c r="AH567" i="4" s="1"/>
  <c r="Z567" i="4"/>
  <c r="Y567" i="4"/>
  <c r="X567" i="4"/>
  <c r="W567" i="4"/>
  <c r="V567" i="4"/>
  <c r="U567" i="4"/>
  <c r="T567" i="4"/>
  <c r="S567" i="4"/>
  <c r="R567" i="4"/>
  <c r="Q567" i="4"/>
  <c r="P567" i="4"/>
  <c r="O567" i="4"/>
  <c r="N567" i="4"/>
  <c r="M567" i="4"/>
  <c r="L567" i="4"/>
  <c r="I567" i="4"/>
  <c r="AI566" i="4"/>
  <c r="AH566" i="4" s="1"/>
  <c r="Z566" i="4"/>
  <c r="Y566" i="4"/>
  <c r="X566" i="4"/>
  <c r="W566" i="4"/>
  <c r="V566" i="4"/>
  <c r="U566" i="4"/>
  <c r="T566" i="4"/>
  <c r="S566" i="4"/>
  <c r="R566" i="4"/>
  <c r="Q566" i="4"/>
  <c r="P566" i="4"/>
  <c r="O566" i="4"/>
  <c r="N566" i="4"/>
  <c r="M566" i="4"/>
  <c r="L566" i="4"/>
  <c r="I566" i="4"/>
  <c r="AI565" i="4"/>
  <c r="AH565" i="4" s="1"/>
  <c r="Z565" i="4"/>
  <c r="Y565" i="4"/>
  <c r="X565" i="4"/>
  <c r="W565" i="4"/>
  <c r="V565" i="4"/>
  <c r="U565" i="4"/>
  <c r="T565" i="4"/>
  <c r="S565" i="4"/>
  <c r="R565" i="4"/>
  <c r="Q565" i="4"/>
  <c r="P565" i="4"/>
  <c r="O565" i="4"/>
  <c r="N565" i="4"/>
  <c r="M565" i="4"/>
  <c r="L565" i="4"/>
  <c r="I565" i="4"/>
  <c r="AI564" i="4"/>
  <c r="AH564" i="4" s="1"/>
  <c r="Z564" i="4"/>
  <c r="Y564" i="4"/>
  <c r="X564" i="4"/>
  <c r="W564" i="4"/>
  <c r="V564" i="4"/>
  <c r="U564" i="4"/>
  <c r="T564" i="4"/>
  <c r="S564" i="4"/>
  <c r="R564" i="4"/>
  <c r="Q564" i="4"/>
  <c r="P564" i="4"/>
  <c r="O564" i="4"/>
  <c r="N564" i="4"/>
  <c r="M564" i="4"/>
  <c r="L564" i="4"/>
  <c r="I564" i="4"/>
  <c r="AI563" i="4"/>
  <c r="AH563" i="4"/>
  <c r="Z563" i="4"/>
  <c r="Y563" i="4"/>
  <c r="X563" i="4"/>
  <c r="W563" i="4"/>
  <c r="V563" i="4"/>
  <c r="U563" i="4"/>
  <c r="T563" i="4"/>
  <c r="S563" i="4"/>
  <c r="R563" i="4"/>
  <c r="Q563" i="4"/>
  <c r="P563" i="4"/>
  <c r="O563" i="4"/>
  <c r="N563" i="4"/>
  <c r="M563" i="4"/>
  <c r="L563" i="4"/>
  <c r="I563" i="4"/>
  <c r="AI562" i="4"/>
  <c r="AH562" i="4" s="1"/>
  <c r="Z562" i="4"/>
  <c r="Y562" i="4"/>
  <c r="X562" i="4"/>
  <c r="W562" i="4"/>
  <c r="V562" i="4"/>
  <c r="U562" i="4"/>
  <c r="T562" i="4"/>
  <c r="S562" i="4"/>
  <c r="R562" i="4"/>
  <c r="Q562" i="4"/>
  <c r="P562" i="4"/>
  <c r="O562" i="4"/>
  <c r="N562" i="4"/>
  <c r="M562" i="4"/>
  <c r="L562" i="4"/>
  <c r="I562" i="4"/>
  <c r="AI561" i="4"/>
  <c r="AH561" i="4" s="1"/>
  <c r="Z561" i="4"/>
  <c r="Y561" i="4"/>
  <c r="X561" i="4"/>
  <c r="W561" i="4"/>
  <c r="V561" i="4"/>
  <c r="U561" i="4"/>
  <c r="T561" i="4"/>
  <c r="S561" i="4"/>
  <c r="R561" i="4"/>
  <c r="Q561" i="4"/>
  <c r="P561" i="4"/>
  <c r="O561" i="4"/>
  <c r="N561" i="4"/>
  <c r="M561" i="4"/>
  <c r="L561" i="4"/>
  <c r="I561" i="4"/>
  <c r="AI560" i="4"/>
  <c r="AH560" i="4"/>
  <c r="Z560" i="4"/>
  <c r="Y560" i="4"/>
  <c r="X560" i="4"/>
  <c r="W560" i="4"/>
  <c r="V560" i="4"/>
  <c r="U560" i="4"/>
  <c r="T560" i="4"/>
  <c r="S560" i="4"/>
  <c r="R560" i="4"/>
  <c r="Q560" i="4"/>
  <c r="P560" i="4"/>
  <c r="O560" i="4"/>
  <c r="N560" i="4"/>
  <c r="M560" i="4"/>
  <c r="L560" i="4"/>
  <c r="I560" i="4"/>
  <c r="AI559" i="4"/>
  <c r="AH559" i="4" s="1"/>
  <c r="Z559" i="4"/>
  <c r="Y559" i="4"/>
  <c r="X559" i="4"/>
  <c r="W559" i="4"/>
  <c r="V559" i="4"/>
  <c r="U559" i="4"/>
  <c r="T559" i="4"/>
  <c r="S559" i="4"/>
  <c r="R559" i="4"/>
  <c r="Q559" i="4"/>
  <c r="P559" i="4"/>
  <c r="O559" i="4"/>
  <c r="N559" i="4"/>
  <c r="M559" i="4"/>
  <c r="L559" i="4"/>
  <c r="I559" i="4"/>
  <c r="AI558" i="4"/>
  <c r="AH558" i="4" s="1"/>
  <c r="Z558" i="4"/>
  <c r="Y558" i="4"/>
  <c r="X558" i="4"/>
  <c r="W558" i="4"/>
  <c r="V558" i="4"/>
  <c r="U558" i="4"/>
  <c r="T558" i="4"/>
  <c r="S558" i="4"/>
  <c r="R558" i="4"/>
  <c r="Q558" i="4"/>
  <c r="P558" i="4"/>
  <c r="O558" i="4"/>
  <c r="N558" i="4"/>
  <c r="M558" i="4"/>
  <c r="L558" i="4"/>
  <c r="I558" i="4"/>
  <c r="AI557" i="4"/>
  <c r="AH557" i="4"/>
  <c r="Z557" i="4"/>
  <c r="Y557" i="4"/>
  <c r="X557" i="4"/>
  <c r="W557" i="4"/>
  <c r="V557" i="4"/>
  <c r="U557" i="4"/>
  <c r="T557" i="4"/>
  <c r="S557" i="4"/>
  <c r="R557" i="4"/>
  <c r="Q557" i="4"/>
  <c r="P557" i="4"/>
  <c r="O557" i="4"/>
  <c r="N557" i="4"/>
  <c r="M557" i="4"/>
  <c r="L557" i="4"/>
  <c r="I557" i="4"/>
  <c r="AI556" i="4"/>
  <c r="AH556" i="4" s="1"/>
  <c r="Z556" i="4"/>
  <c r="Y556" i="4"/>
  <c r="X556" i="4"/>
  <c r="W556" i="4"/>
  <c r="V556" i="4"/>
  <c r="U556" i="4"/>
  <c r="T556" i="4"/>
  <c r="S556" i="4"/>
  <c r="R556" i="4"/>
  <c r="Q556" i="4"/>
  <c r="P556" i="4"/>
  <c r="O556" i="4"/>
  <c r="N556" i="4"/>
  <c r="M556" i="4"/>
  <c r="L556" i="4"/>
  <c r="I556" i="4"/>
  <c r="AI555" i="4"/>
  <c r="AH555" i="4" s="1"/>
  <c r="Z555" i="4"/>
  <c r="Y555" i="4"/>
  <c r="X555" i="4"/>
  <c r="W555" i="4"/>
  <c r="V555" i="4"/>
  <c r="U555" i="4"/>
  <c r="T555" i="4"/>
  <c r="S555" i="4"/>
  <c r="R555" i="4"/>
  <c r="Q555" i="4"/>
  <c r="P555" i="4"/>
  <c r="O555" i="4"/>
  <c r="N555" i="4"/>
  <c r="M555" i="4"/>
  <c r="L555" i="4"/>
  <c r="I555" i="4"/>
  <c r="AI554" i="4"/>
  <c r="AH554" i="4" s="1"/>
  <c r="Z554" i="4"/>
  <c r="Y554" i="4"/>
  <c r="X554" i="4"/>
  <c r="W554" i="4"/>
  <c r="V554" i="4"/>
  <c r="U554" i="4"/>
  <c r="T554" i="4"/>
  <c r="S554" i="4"/>
  <c r="R554" i="4"/>
  <c r="Q554" i="4"/>
  <c r="P554" i="4"/>
  <c r="O554" i="4"/>
  <c r="N554" i="4"/>
  <c r="M554" i="4"/>
  <c r="L554" i="4"/>
  <c r="I554" i="4"/>
  <c r="AI553" i="4"/>
  <c r="AH553" i="4" s="1"/>
  <c r="Z553" i="4"/>
  <c r="Y553" i="4"/>
  <c r="X553" i="4"/>
  <c r="W553" i="4"/>
  <c r="V553" i="4"/>
  <c r="U553" i="4"/>
  <c r="T553" i="4"/>
  <c r="S553" i="4"/>
  <c r="R553" i="4"/>
  <c r="Q553" i="4"/>
  <c r="P553" i="4"/>
  <c r="O553" i="4"/>
  <c r="N553" i="4"/>
  <c r="M553" i="4"/>
  <c r="L553" i="4"/>
  <c r="I553" i="4"/>
  <c r="AI552" i="4"/>
  <c r="AH552" i="4" s="1"/>
  <c r="Z552" i="4"/>
  <c r="Y552" i="4"/>
  <c r="X552" i="4"/>
  <c r="W552" i="4"/>
  <c r="V552" i="4"/>
  <c r="U552" i="4"/>
  <c r="T552" i="4"/>
  <c r="S552" i="4"/>
  <c r="R552" i="4"/>
  <c r="Q552" i="4"/>
  <c r="P552" i="4"/>
  <c r="O552" i="4"/>
  <c r="N552" i="4"/>
  <c r="M552" i="4"/>
  <c r="L552" i="4"/>
  <c r="I552" i="4"/>
  <c r="AI551" i="4"/>
  <c r="AH551" i="4" s="1"/>
  <c r="Z551" i="4"/>
  <c r="Y551" i="4"/>
  <c r="X551" i="4"/>
  <c r="W551" i="4"/>
  <c r="V551" i="4"/>
  <c r="U551" i="4"/>
  <c r="T551" i="4"/>
  <c r="S551" i="4"/>
  <c r="R551" i="4"/>
  <c r="Q551" i="4"/>
  <c r="P551" i="4"/>
  <c r="O551" i="4"/>
  <c r="N551" i="4"/>
  <c r="M551" i="4"/>
  <c r="L551" i="4"/>
  <c r="I551" i="4"/>
  <c r="AI550" i="4"/>
  <c r="AH550" i="4" s="1"/>
  <c r="Z550" i="4"/>
  <c r="Y550" i="4"/>
  <c r="X550" i="4"/>
  <c r="W550" i="4"/>
  <c r="V550" i="4"/>
  <c r="U550" i="4"/>
  <c r="T550" i="4"/>
  <c r="S550" i="4"/>
  <c r="R550" i="4"/>
  <c r="Q550" i="4"/>
  <c r="P550" i="4"/>
  <c r="O550" i="4"/>
  <c r="N550" i="4"/>
  <c r="M550" i="4"/>
  <c r="L550" i="4"/>
  <c r="I550" i="4"/>
  <c r="AI549" i="4"/>
  <c r="AH549" i="4" s="1"/>
  <c r="Z549" i="4"/>
  <c r="Y549" i="4"/>
  <c r="X549" i="4"/>
  <c r="W549" i="4"/>
  <c r="V549" i="4"/>
  <c r="U549" i="4"/>
  <c r="T549" i="4"/>
  <c r="S549" i="4"/>
  <c r="R549" i="4"/>
  <c r="Q549" i="4"/>
  <c r="P549" i="4"/>
  <c r="O549" i="4"/>
  <c r="N549" i="4"/>
  <c r="M549" i="4"/>
  <c r="L549" i="4"/>
  <c r="I549" i="4"/>
  <c r="AI548" i="4"/>
  <c r="AH548" i="4" s="1"/>
  <c r="Z548" i="4"/>
  <c r="Y548" i="4"/>
  <c r="X548" i="4"/>
  <c r="W548" i="4"/>
  <c r="V548" i="4"/>
  <c r="U548" i="4"/>
  <c r="T548" i="4"/>
  <c r="S548" i="4"/>
  <c r="R548" i="4"/>
  <c r="Q548" i="4"/>
  <c r="P548" i="4"/>
  <c r="O548" i="4"/>
  <c r="N548" i="4"/>
  <c r="M548" i="4"/>
  <c r="L548" i="4"/>
  <c r="I548" i="4"/>
  <c r="AI547" i="4"/>
  <c r="AH547" i="4" s="1"/>
  <c r="Z547" i="4"/>
  <c r="Y547" i="4"/>
  <c r="X547" i="4"/>
  <c r="W547" i="4"/>
  <c r="V547" i="4"/>
  <c r="U547" i="4"/>
  <c r="T547" i="4"/>
  <c r="S547" i="4"/>
  <c r="R547" i="4"/>
  <c r="Q547" i="4"/>
  <c r="P547" i="4"/>
  <c r="O547" i="4"/>
  <c r="N547" i="4"/>
  <c r="M547" i="4"/>
  <c r="L547" i="4"/>
  <c r="I547" i="4"/>
  <c r="AI546" i="4"/>
  <c r="AH546" i="4" s="1"/>
  <c r="Z546" i="4"/>
  <c r="Y546" i="4"/>
  <c r="X546" i="4"/>
  <c r="W546" i="4"/>
  <c r="V546" i="4"/>
  <c r="U546" i="4"/>
  <c r="T546" i="4"/>
  <c r="S546" i="4"/>
  <c r="R546" i="4"/>
  <c r="Q546" i="4"/>
  <c r="P546" i="4"/>
  <c r="O546" i="4"/>
  <c r="N546" i="4"/>
  <c r="M546" i="4"/>
  <c r="L546" i="4"/>
  <c r="I546" i="4"/>
  <c r="AI545" i="4"/>
  <c r="AH545" i="4" s="1"/>
  <c r="Z545" i="4"/>
  <c r="Y545" i="4"/>
  <c r="X545" i="4"/>
  <c r="W545" i="4"/>
  <c r="V545" i="4"/>
  <c r="U545" i="4"/>
  <c r="T545" i="4"/>
  <c r="S545" i="4"/>
  <c r="R545" i="4"/>
  <c r="Q545" i="4"/>
  <c r="P545" i="4"/>
  <c r="O545" i="4"/>
  <c r="N545" i="4"/>
  <c r="M545" i="4"/>
  <c r="L545" i="4"/>
  <c r="I545" i="4"/>
  <c r="AI544" i="4"/>
  <c r="AH544" i="4" s="1"/>
  <c r="Z544" i="4"/>
  <c r="Y544" i="4"/>
  <c r="X544" i="4"/>
  <c r="W544" i="4"/>
  <c r="V544" i="4"/>
  <c r="U544" i="4"/>
  <c r="T544" i="4"/>
  <c r="S544" i="4"/>
  <c r="R544" i="4"/>
  <c r="Q544" i="4"/>
  <c r="P544" i="4"/>
  <c r="O544" i="4"/>
  <c r="N544" i="4"/>
  <c r="M544" i="4"/>
  <c r="L544" i="4"/>
  <c r="I544" i="4"/>
  <c r="AI543" i="4"/>
  <c r="AH543" i="4" s="1"/>
  <c r="Z543" i="4"/>
  <c r="Y543" i="4"/>
  <c r="X543" i="4"/>
  <c r="W543" i="4"/>
  <c r="V543" i="4"/>
  <c r="U543" i="4"/>
  <c r="T543" i="4"/>
  <c r="S543" i="4"/>
  <c r="R543" i="4"/>
  <c r="Q543" i="4"/>
  <c r="P543" i="4"/>
  <c r="O543" i="4"/>
  <c r="N543" i="4"/>
  <c r="M543" i="4"/>
  <c r="L543" i="4"/>
  <c r="I543" i="4"/>
  <c r="AI542" i="4"/>
  <c r="AH542" i="4" s="1"/>
  <c r="Z542" i="4"/>
  <c r="Y542" i="4"/>
  <c r="X542" i="4"/>
  <c r="W542" i="4"/>
  <c r="V542" i="4"/>
  <c r="U542" i="4"/>
  <c r="T542" i="4"/>
  <c r="S542" i="4"/>
  <c r="R542" i="4"/>
  <c r="Q542" i="4"/>
  <c r="P542" i="4"/>
  <c r="O542" i="4"/>
  <c r="N542" i="4"/>
  <c r="M542" i="4"/>
  <c r="L542" i="4"/>
  <c r="I542" i="4"/>
  <c r="AI541" i="4"/>
  <c r="AH541" i="4" s="1"/>
  <c r="Z541" i="4"/>
  <c r="Y541" i="4"/>
  <c r="X541" i="4"/>
  <c r="W541" i="4"/>
  <c r="V541" i="4"/>
  <c r="U541" i="4"/>
  <c r="T541" i="4"/>
  <c r="S541" i="4"/>
  <c r="R541" i="4"/>
  <c r="Q541" i="4"/>
  <c r="P541" i="4"/>
  <c r="O541" i="4"/>
  <c r="N541" i="4"/>
  <c r="M541" i="4"/>
  <c r="L541" i="4"/>
  <c r="I541" i="4"/>
  <c r="AI540" i="4"/>
  <c r="AH540" i="4" s="1"/>
  <c r="Z540" i="4"/>
  <c r="Y540" i="4"/>
  <c r="X540" i="4"/>
  <c r="W540" i="4"/>
  <c r="V540" i="4"/>
  <c r="U540" i="4"/>
  <c r="T540" i="4"/>
  <c r="S540" i="4"/>
  <c r="R540" i="4"/>
  <c r="Q540" i="4"/>
  <c r="P540" i="4"/>
  <c r="O540" i="4"/>
  <c r="N540" i="4"/>
  <c r="M540" i="4"/>
  <c r="L540" i="4"/>
  <c r="I540" i="4"/>
  <c r="AI539" i="4"/>
  <c r="AH539" i="4" s="1"/>
  <c r="Z539" i="4"/>
  <c r="Y539" i="4"/>
  <c r="X539" i="4"/>
  <c r="W539" i="4"/>
  <c r="V539" i="4"/>
  <c r="U539" i="4"/>
  <c r="T539" i="4"/>
  <c r="S539" i="4"/>
  <c r="R539" i="4"/>
  <c r="Q539" i="4"/>
  <c r="P539" i="4"/>
  <c r="O539" i="4"/>
  <c r="N539" i="4"/>
  <c r="M539" i="4"/>
  <c r="L539" i="4"/>
  <c r="I539" i="4"/>
  <c r="AI538" i="4"/>
  <c r="AH538" i="4" s="1"/>
  <c r="Z538" i="4"/>
  <c r="Y538" i="4"/>
  <c r="X538" i="4"/>
  <c r="W538" i="4"/>
  <c r="V538" i="4"/>
  <c r="U538" i="4"/>
  <c r="T538" i="4"/>
  <c r="S538" i="4"/>
  <c r="R538" i="4"/>
  <c r="Q538" i="4"/>
  <c r="P538" i="4"/>
  <c r="O538" i="4"/>
  <c r="N538" i="4"/>
  <c r="M538" i="4"/>
  <c r="L538" i="4"/>
  <c r="I538" i="4"/>
  <c r="AI537" i="4"/>
  <c r="AH537" i="4" s="1"/>
  <c r="Z537" i="4"/>
  <c r="Y537" i="4"/>
  <c r="X537" i="4"/>
  <c r="W537" i="4"/>
  <c r="V537" i="4"/>
  <c r="U537" i="4"/>
  <c r="T537" i="4"/>
  <c r="S537" i="4"/>
  <c r="R537" i="4"/>
  <c r="Q537" i="4"/>
  <c r="P537" i="4"/>
  <c r="O537" i="4"/>
  <c r="N537" i="4"/>
  <c r="M537" i="4"/>
  <c r="L537" i="4"/>
  <c r="I537" i="4"/>
  <c r="AI536" i="4"/>
  <c r="AH536" i="4" s="1"/>
  <c r="Z536" i="4"/>
  <c r="Y536" i="4"/>
  <c r="X536" i="4"/>
  <c r="W536" i="4"/>
  <c r="V536" i="4"/>
  <c r="U536" i="4"/>
  <c r="T536" i="4"/>
  <c r="S536" i="4"/>
  <c r="R536" i="4"/>
  <c r="Q536" i="4"/>
  <c r="P536" i="4"/>
  <c r="O536" i="4"/>
  <c r="N536" i="4"/>
  <c r="M536" i="4"/>
  <c r="L536" i="4"/>
  <c r="I536" i="4"/>
  <c r="AI535" i="4"/>
  <c r="AH535" i="4"/>
  <c r="Z535" i="4"/>
  <c r="Y535" i="4"/>
  <c r="X535" i="4"/>
  <c r="W535" i="4"/>
  <c r="V535" i="4"/>
  <c r="U535" i="4"/>
  <c r="T535" i="4"/>
  <c r="S535" i="4"/>
  <c r="R535" i="4"/>
  <c r="Q535" i="4"/>
  <c r="P535" i="4"/>
  <c r="O535" i="4"/>
  <c r="N535" i="4"/>
  <c r="M535" i="4"/>
  <c r="L535" i="4"/>
  <c r="I535" i="4"/>
  <c r="AI534" i="4"/>
  <c r="AH534" i="4" s="1"/>
  <c r="Z534" i="4"/>
  <c r="Y534" i="4"/>
  <c r="X534" i="4"/>
  <c r="W534" i="4"/>
  <c r="V534" i="4"/>
  <c r="U534" i="4"/>
  <c r="T534" i="4"/>
  <c r="S534" i="4"/>
  <c r="R534" i="4"/>
  <c r="Q534" i="4"/>
  <c r="P534" i="4"/>
  <c r="O534" i="4"/>
  <c r="N534" i="4"/>
  <c r="M534" i="4"/>
  <c r="L534" i="4"/>
  <c r="I534" i="4"/>
  <c r="AI533" i="4"/>
  <c r="AH533" i="4"/>
  <c r="Z533" i="4"/>
  <c r="Y533" i="4"/>
  <c r="X533" i="4"/>
  <c r="W533" i="4"/>
  <c r="V533" i="4"/>
  <c r="U533" i="4"/>
  <c r="T533" i="4"/>
  <c r="S533" i="4"/>
  <c r="R533" i="4"/>
  <c r="Q533" i="4"/>
  <c r="P533" i="4"/>
  <c r="O533" i="4"/>
  <c r="N533" i="4"/>
  <c r="M533" i="4"/>
  <c r="L533" i="4"/>
  <c r="I533" i="4"/>
  <c r="AI532" i="4"/>
  <c r="AH532" i="4" s="1"/>
  <c r="Z532" i="4"/>
  <c r="Y532" i="4"/>
  <c r="X532" i="4"/>
  <c r="W532" i="4"/>
  <c r="V532" i="4"/>
  <c r="U532" i="4"/>
  <c r="T532" i="4"/>
  <c r="S532" i="4"/>
  <c r="R532" i="4"/>
  <c r="Q532" i="4"/>
  <c r="P532" i="4"/>
  <c r="O532" i="4"/>
  <c r="N532" i="4"/>
  <c r="M532" i="4"/>
  <c r="L532" i="4"/>
  <c r="I532" i="4"/>
  <c r="AI531" i="4"/>
  <c r="AH531" i="4" s="1"/>
  <c r="Z531" i="4"/>
  <c r="Y531" i="4"/>
  <c r="X531" i="4"/>
  <c r="W531" i="4"/>
  <c r="V531" i="4"/>
  <c r="U531" i="4"/>
  <c r="T531" i="4"/>
  <c r="S531" i="4"/>
  <c r="R531" i="4"/>
  <c r="Q531" i="4"/>
  <c r="P531" i="4"/>
  <c r="O531" i="4"/>
  <c r="N531" i="4"/>
  <c r="M531" i="4"/>
  <c r="L531" i="4"/>
  <c r="I531" i="4"/>
  <c r="AI530" i="4"/>
  <c r="AH530" i="4" s="1"/>
  <c r="Z530" i="4"/>
  <c r="Y530" i="4"/>
  <c r="X530" i="4"/>
  <c r="W530" i="4"/>
  <c r="V530" i="4"/>
  <c r="U530" i="4"/>
  <c r="T530" i="4"/>
  <c r="S530" i="4"/>
  <c r="R530" i="4"/>
  <c r="Q530" i="4"/>
  <c r="P530" i="4"/>
  <c r="O530" i="4"/>
  <c r="N530" i="4"/>
  <c r="M530" i="4"/>
  <c r="L530" i="4"/>
  <c r="I530" i="4"/>
  <c r="AI529" i="4"/>
  <c r="AH529" i="4" s="1"/>
  <c r="Z529" i="4"/>
  <c r="Y529" i="4"/>
  <c r="X529" i="4"/>
  <c r="W529" i="4"/>
  <c r="V529" i="4"/>
  <c r="U529" i="4"/>
  <c r="T529" i="4"/>
  <c r="S529" i="4"/>
  <c r="R529" i="4"/>
  <c r="Q529" i="4"/>
  <c r="P529" i="4"/>
  <c r="O529" i="4"/>
  <c r="N529" i="4"/>
  <c r="M529" i="4"/>
  <c r="L529" i="4"/>
  <c r="I529" i="4"/>
  <c r="AI528" i="4"/>
  <c r="AH528" i="4" s="1"/>
  <c r="Z528" i="4"/>
  <c r="Y528" i="4"/>
  <c r="X528" i="4"/>
  <c r="W528" i="4"/>
  <c r="V528" i="4"/>
  <c r="U528" i="4"/>
  <c r="T528" i="4"/>
  <c r="S528" i="4"/>
  <c r="R528" i="4"/>
  <c r="Q528" i="4"/>
  <c r="P528" i="4"/>
  <c r="O528" i="4"/>
  <c r="N528" i="4"/>
  <c r="M528" i="4"/>
  <c r="L528" i="4"/>
  <c r="I528" i="4"/>
  <c r="AI527" i="4"/>
  <c r="AH527" i="4" s="1"/>
  <c r="Z527" i="4"/>
  <c r="Y527" i="4"/>
  <c r="X527" i="4"/>
  <c r="W527" i="4"/>
  <c r="V527" i="4"/>
  <c r="U527" i="4"/>
  <c r="T527" i="4"/>
  <c r="S527" i="4"/>
  <c r="R527" i="4"/>
  <c r="Q527" i="4"/>
  <c r="P527" i="4"/>
  <c r="O527" i="4"/>
  <c r="N527" i="4"/>
  <c r="M527" i="4"/>
  <c r="L527" i="4"/>
  <c r="I527" i="4"/>
  <c r="AI526" i="4"/>
  <c r="AH526" i="4" s="1"/>
  <c r="Z526" i="4"/>
  <c r="Y526" i="4"/>
  <c r="X526" i="4"/>
  <c r="W526" i="4"/>
  <c r="V526" i="4"/>
  <c r="U526" i="4"/>
  <c r="T526" i="4"/>
  <c r="S526" i="4"/>
  <c r="R526" i="4"/>
  <c r="Q526" i="4"/>
  <c r="P526" i="4"/>
  <c r="O526" i="4"/>
  <c r="N526" i="4"/>
  <c r="M526" i="4"/>
  <c r="L526" i="4"/>
  <c r="I526" i="4"/>
  <c r="AI525" i="4"/>
  <c r="AH525" i="4" s="1"/>
  <c r="Z525" i="4"/>
  <c r="Y525" i="4"/>
  <c r="X525" i="4"/>
  <c r="W525" i="4"/>
  <c r="V525" i="4"/>
  <c r="U525" i="4"/>
  <c r="T525" i="4"/>
  <c r="S525" i="4"/>
  <c r="R525" i="4"/>
  <c r="Q525" i="4"/>
  <c r="P525" i="4"/>
  <c r="O525" i="4"/>
  <c r="N525" i="4"/>
  <c r="M525" i="4"/>
  <c r="L525" i="4"/>
  <c r="I525" i="4"/>
  <c r="AI524" i="4"/>
  <c r="AH524" i="4" s="1"/>
  <c r="Z524" i="4"/>
  <c r="Y524" i="4"/>
  <c r="X524" i="4"/>
  <c r="W524" i="4"/>
  <c r="V524" i="4"/>
  <c r="U524" i="4"/>
  <c r="T524" i="4"/>
  <c r="S524" i="4"/>
  <c r="R524" i="4"/>
  <c r="Q524" i="4"/>
  <c r="P524" i="4"/>
  <c r="O524" i="4"/>
  <c r="N524" i="4"/>
  <c r="M524" i="4"/>
  <c r="L524" i="4"/>
  <c r="I524" i="4"/>
  <c r="AI523" i="4"/>
  <c r="AH523" i="4" s="1"/>
  <c r="Z523" i="4"/>
  <c r="Y523" i="4"/>
  <c r="X523" i="4"/>
  <c r="W523" i="4"/>
  <c r="V523" i="4"/>
  <c r="U523" i="4"/>
  <c r="T523" i="4"/>
  <c r="S523" i="4"/>
  <c r="R523" i="4"/>
  <c r="Q523" i="4"/>
  <c r="P523" i="4"/>
  <c r="O523" i="4"/>
  <c r="N523" i="4"/>
  <c r="M523" i="4"/>
  <c r="L523" i="4"/>
  <c r="I523" i="4"/>
  <c r="AI522" i="4"/>
  <c r="AH522" i="4" s="1"/>
  <c r="Z522" i="4"/>
  <c r="Y522" i="4"/>
  <c r="X522" i="4"/>
  <c r="W522" i="4"/>
  <c r="V522" i="4"/>
  <c r="U522" i="4"/>
  <c r="T522" i="4"/>
  <c r="S522" i="4"/>
  <c r="R522" i="4"/>
  <c r="Q522" i="4"/>
  <c r="P522" i="4"/>
  <c r="O522" i="4"/>
  <c r="N522" i="4"/>
  <c r="M522" i="4"/>
  <c r="L522" i="4"/>
  <c r="I522" i="4"/>
  <c r="AI521" i="4"/>
  <c r="AH521" i="4" s="1"/>
  <c r="Z521" i="4"/>
  <c r="Y521" i="4"/>
  <c r="X521" i="4"/>
  <c r="W521" i="4"/>
  <c r="V521" i="4"/>
  <c r="U521" i="4"/>
  <c r="T521" i="4"/>
  <c r="S521" i="4"/>
  <c r="R521" i="4"/>
  <c r="Q521" i="4"/>
  <c r="P521" i="4"/>
  <c r="O521" i="4"/>
  <c r="N521" i="4"/>
  <c r="M521" i="4"/>
  <c r="L521" i="4"/>
  <c r="I521" i="4"/>
  <c r="AI520" i="4"/>
  <c r="AH520" i="4" s="1"/>
  <c r="Z520" i="4"/>
  <c r="Y520" i="4"/>
  <c r="X520" i="4"/>
  <c r="W520" i="4"/>
  <c r="V520" i="4"/>
  <c r="U520" i="4"/>
  <c r="T520" i="4"/>
  <c r="S520" i="4"/>
  <c r="R520" i="4"/>
  <c r="Q520" i="4"/>
  <c r="P520" i="4"/>
  <c r="O520" i="4"/>
  <c r="N520" i="4"/>
  <c r="M520" i="4"/>
  <c r="L520" i="4"/>
  <c r="I520" i="4"/>
  <c r="AI519" i="4"/>
  <c r="AH519" i="4" s="1"/>
  <c r="Z519" i="4"/>
  <c r="Y519" i="4"/>
  <c r="X519" i="4"/>
  <c r="W519" i="4"/>
  <c r="V519" i="4"/>
  <c r="U519" i="4"/>
  <c r="T519" i="4"/>
  <c r="S519" i="4"/>
  <c r="R519" i="4"/>
  <c r="Q519" i="4"/>
  <c r="P519" i="4"/>
  <c r="O519" i="4"/>
  <c r="N519" i="4"/>
  <c r="M519" i="4"/>
  <c r="L519" i="4"/>
  <c r="I519" i="4"/>
  <c r="AI518" i="4"/>
  <c r="AH518" i="4" s="1"/>
  <c r="Z518" i="4"/>
  <c r="Y518" i="4"/>
  <c r="X518" i="4"/>
  <c r="W518" i="4"/>
  <c r="V518" i="4"/>
  <c r="U518" i="4"/>
  <c r="T518" i="4"/>
  <c r="S518" i="4"/>
  <c r="R518" i="4"/>
  <c r="Q518" i="4"/>
  <c r="P518" i="4"/>
  <c r="O518" i="4"/>
  <c r="N518" i="4"/>
  <c r="M518" i="4"/>
  <c r="L518" i="4"/>
  <c r="I518" i="4"/>
  <c r="AI517" i="4"/>
  <c r="AH517" i="4" s="1"/>
  <c r="Z517" i="4"/>
  <c r="Y517" i="4"/>
  <c r="X517" i="4"/>
  <c r="W517" i="4"/>
  <c r="V517" i="4"/>
  <c r="U517" i="4"/>
  <c r="T517" i="4"/>
  <c r="S517" i="4"/>
  <c r="R517" i="4"/>
  <c r="Q517" i="4"/>
  <c r="P517" i="4"/>
  <c r="O517" i="4"/>
  <c r="N517" i="4"/>
  <c r="M517" i="4"/>
  <c r="L517" i="4"/>
  <c r="I517" i="4"/>
  <c r="AI516" i="4"/>
  <c r="AH516" i="4" s="1"/>
  <c r="Z516" i="4"/>
  <c r="Y516" i="4"/>
  <c r="X516" i="4"/>
  <c r="W516" i="4"/>
  <c r="V516" i="4"/>
  <c r="U516" i="4"/>
  <c r="T516" i="4"/>
  <c r="S516" i="4"/>
  <c r="R516" i="4"/>
  <c r="Q516" i="4"/>
  <c r="P516" i="4"/>
  <c r="O516" i="4"/>
  <c r="N516" i="4"/>
  <c r="M516" i="4"/>
  <c r="L516" i="4"/>
  <c r="I516" i="4"/>
  <c r="AI515" i="4"/>
  <c r="AH515" i="4" s="1"/>
  <c r="Z515" i="4"/>
  <c r="Y515" i="4"/>
  <c r="X515" i="4"/>
  <c r="W515" i="4"/>
  <c r="V515" i="4"/>
  <c r="U515" i="4"/>
  <c r="T515" i="4"/>
  <c r="S515" i="4"/>
  <c r="R515" i="4"/>
  <c r="Q515" i="4"/>
  <c r="P515" i="4"/>
  <c r="O515" i="4"/>
  <c r="N515" i="4"/>
  <c r="M515" i="4"/>
  <c r="L515" i="4"/>
  <c r="I515" i="4"/>
  <c r="AI514" i="4"/>
  <c r="AH514" i="4" s="1"/>
  <c r="Z514" i="4"/>
  <c r="Y514" i="4"/>
  <c r="X514" i="4"/>
  <c r="W514" i="4"/>
  <c r="V514" i="4"/>
  <c r="U514" i="4"/>
  <c r="T514" i="4"/>
  <c r="S514" i="4"/>
  <c r="R514" i="4"/>
  <c r="Q514" i="4"/>
  <c r="P514" i="4"/>
  <c r="O514" i="4"/>
  <c r="N514" i="4"/>
  <c r="M514" i="4"/>
  <c r="L514" i="4"/>
  <c r="I514" i="4"/>
  <c r="AI513" i="4"/>
  <c r="AH513" i="4" s="1"/>
  <c r="Z513" i="4"/>
  <c r="Y513" i="4"/>
  <c r="X513" i="4"/>
  <c r="W513" i="4"/>
  <c r="V513" i="4"/>
  <c r="U513" i="4"/>
  <c r="T513" i="4"/>
  <c r="S513" i="4"/>
  <c r="R513" i="4"/>
  <c r="Q513" i="4"/>
  <c r="P513" i="4"/>
  <c r="O513" i="4"/>
  <c r="N513" i="4"/>
  <c r="M513" i="4"/>
  <c r="L513" i="4"/>
  <c r="I513" i="4"/>
  <c r="AI512" i="4"/>
  <c r="AH512" i="4" s="1"/>
  <c r="Z512" i="4"/>
  <c r="Y512" i="4"/>
  <c r="X512" i="4"/>
  <c r="W512" i="4"/>
  <c r="V512" i="4"/>
  <c r="U512" i="4"/>
  <c r="T512" i="4"/>
  <c r="S512" i="4"/>
  <c r="R512" i="4"/>
  <c r="Q512" i="4"/>
  <c r="P512" i="4"/>
  <c r="O512" i="4"/>
  <c r="N512" i="4"/>
  <c r="M512" i="4"/>
  <c r="L512" i="4"/>
  <c r="I512" i="4"/>
  <c r="AI511" i="4"/>
  <c r="AH511" i="4" s="1"/>
  <c r="Z511" i="4"/>
  <c r="Y511" i="4"/>
  <c r="X511" i="4"/>
  <c r="W511" i="4"/>
  <c r="V511" i="4"/>
  <c r="U511" i="4"/>
  <c r="T511" i="4"/>
  <c r="S511" i="4"/>
  <c r="R511" i="4"/>
  <c r="Q511" i="4"/>
  <c r="P511" i="4"/>
  <c r="O511" i="4"/>
  <c r="N511" i="4"/>
  <c r="M511" i="4"/>
  <c r="L511" i="4"/>
  <c r="I511" i="4"/>
  <c r="AI510" i="4"/>
  <c r="AH510" i="4" s="1"/>
  <c r="Z510" i="4"/>
  <c r="Y510" i="4"/>
  <c r="X510" i="4"/>
  <c r="W510" i="4"/>
  <c r="V510" i="4"/>
  <c r="U510" i="4"/>
  <c r="T510" i="4"/>
  <c r="S510" i="4"/>
  <c r="R510" i="4"/>
  <c r="Q510" i="4"/>
  <c r="P510" i="4"/>
  <c r="O510" i="4"/>
  <c r="N510" i="4"/>
  <c r="M510" i="4"/>
  <c r="L510" i="4"/>
  <c r="I510" i="4"/>
  <c r="AI509" i="4"/>
  <c r="AH509" i="4" s="1"/>
  <c r="Z509" i="4"/>
  <c r="Y509" i="4"/>
  <c r="X509" i="4"/>
  <c r="W509" i="4"/>
  <c r="V509" i="4"/>
  <c r="U509" i="4"/>
  <c r="T509" i="4"/>
  <c r="S509" i="4"/>
  <c r="R509" i="4"/>
  <c r="Q509" i="4"/>
  <c r="P509" i="4"/>
  <c r="O509" i="4"/>
  <c r="N509" i="4"/>
  <c r="M509" i="4"/>
  <c r="L509" i="4"/>
  <c r="I509" i="4"/>
  <c r="AI508" i="4"/>
  <c r="AH508" i="4" s="1"/>
  <c r="Z508" i="4"/>
  <c r="Y508" i="4"/>
  <c r="X508" i="4"/>
  <c r="W508" i="4"/>
  <c r="V508" i="4"/>
  <c r="U508" i="4"/>
  <c r="T508" i="4"/>
  <c r="S508" i="4"/>
  <c r="R508" i="4"/>
  <c r="Q508" i="4"/>
  <c r="P508" i="4"/>
  <c r="O508" i="4"/>
  <c r="N508" i="4"/>
  <c r="M508" i="4"/>
  <c r="L508" i="4"/>
  <c r="I508" i="4"/>
  <c r="AI507" i="4"/>
  <c r="AH507" i="4" s="1"/>
  <c r="Z507" i="4"/>
  <c r="Y507" i="4"/>
  <c r="X507" i="4"/>
  <c r="W507" i="4"/>
  <c r="V507" i="4"/>
  <c r="U507" i="4"/>
  <c r="T507" i="4"/>
  <c r="S507" i="4"/>
  <c r="R507" i="4"/>
  <c r="Q507" i="4"/>
  <c r="P507" i="4"/>
  <c r="O507" i="4"/>
  <c r="N507" i="4"/>
  <c r="M507" i="4"/>
  <c r="L507" i="4"/>
  <c r="I507" i="4"/>
  <c r="AI506" i="4"/>
  <c r="AH506" i="4" s="1"/>
  <c r="Z506" i="4"/>
  <c r="Y506" i="4"/>
  <c r="X506" i="4"/>
  <c r="W506" i="4"/>
  <c r="V506" i="4"/>
  <c r="U506" i="4"/>
  <c r="T506" i="4"/>
  <c r="S506" i="4"/>
  <c r="R506" i="4"/>
  <c r="Q506" i="4"/>
  <c r="P506" i="4"/>
  <c r="O506" i="4"/>
  <c r="N506" i="4"/>
  <c r="M506" i="4"/>
  <c r="L506" i="4"/>
  <c r="I506" i="4"/>
  <c r="AI505" i="4"/>
  <c r="AH505" i="4" s="1"/>
  <c r="Z505" i="4"/>
  <c r="Y505" i="4"/>
  <c r="X505" i="4"/>
  <c r="W505" i="4"/>
  <c r="V505" i="4"/>
  <c r="U505" i="4"/>
  <c r="T505" i="4"/>
  <c r="S505" i="4"/>
  <c r="R505" i="4"/>
  <c r="Q505" i="4"/>
  <c r="P505" i="4"/>
  <c r="O505" i="4"/>
  <c r="N505" i="4"/>
  <c r="M505" i="4"/>
  <c r="L505" i="4"/>
  <c r="I505" i="4"/>
  <c r="AI504" i="4"/>
  <c r="AH504" i="4" s="1"/>
  <c r="Z504" i="4"/>
  <c r="Y504" i="4"/>
  <c r="X504" i="4"/>
  <c r="W504" i="4"/>
  <c r="V504" i="4"/>
  <c r="U504" i="4"/>
  <c r="T504" i="4"/>
  <c r="S504" i="4"/>
  <c r="R504" i="4"/>
  <c r="Q504" i="4"/>
  <c r="P504" i="4"/>
  <c r="O504" i="4"/>
  <c r="N504" i="4"/>
  <c r="M504" i="4"/>
  <c r="L504" i="4"/>
  <c r="I504" i="4"/>
  <c r="AI503" i="4"/>
  <c r="AH503" i="4" s="1"/>
  <c r="Z503" i="4"/>
  <c r="Y503" i="4"/>
  <c r="X503" i="4"/>
  <c r="W503" i="4"/>
  <c r="V503" i="4"/>
  <c r="U503" i="4"/>
  <c r="T503" i="4"/>
  <c r="S503" i="4"/>
  <c r="R503" i="4"/>
  <c r="Q503" i="4"/>
  <c r="P503" i="4"/>
  <c r="O503" i="4"/>
  <c r="N503" i="4"/>
  <c r="M503" i="4"/>
  <c r="L503" i="4"/>
  <c r="I503" i="4"/>
  <c r="AI502" i="4"/>
  <c r="AH502" i="4" s="1"/>
  <c r="Z502" i="4"/>
  <c r="Y502" i="4"/>
  <c r="X502" i="4"/>
  <c r="W502" i="4"/>
  <c r="V502" i="4"/>
  <c r="U502" i="4"/>
  <c r="T502" i="4"/>
  <c r="S502" i="4"/>
  <c r="R502" i="4"/>
  <c r="Q502" i="4"/>
  <c r="P502" i="4"/>
  <c r="O502" i="4"/>
  <c r="N502" i="4"/>
  <c r="M502" i="4"/>
  <c r="L502" i="4"/>
  <c r="I502" i="4"/>
  <c r="AI501" i="4"/>
  <c r="AH501" i="4" s="1"/>
  <c r="Z501" i="4"/>
  <c r="Y501" i="4"/>
  <c r="X501" i="4"/>
  <c r="W501" i="4"/>
  <c r="V501" i="4"/>
  <c r="U501" i="4"/>
  <c r="T501" i="4"/>
  <c r="S501" i="4"/>
  <c r="R501" i="4"/>
  <c r="Q501" i="4"/>
  <c r="P501" i="4"/>
  <c r="O501" i="4"/>
  <c r="N501" i="4"/>
  <c r="M501" i="4"/>
  <c r="L501" i="4"/>
  <c r="I501" i="4"/>
  <c r="AI500" i="4"/>
  <c r="AH500" i="4" s="1"/>
  <c r="Z500" i="4"/>
  <c r="Y500" i="4"/>
  <c r="X500" i="4"/>
  <c r="W500" i="4"/>
  <c r="V500" i="4"/>
  <c r="U500" i="4"/>
  <c r="T500" i="4"/>
  <c r="S500" i="4"/>
  <c r="R500" i="4"/>
  <c r="Q500" i="4"/>
  <c r="P500" i="4"/>
  <c r="O500" i="4"/>
  <c r="N500" i="4"/>
  <c r="M500" i="4"/>
  <c r="L500" i="4"/>
  <c r="I500" i="4"/>
  <c r="AI499" i="4"/>
  <c r="AH499" i="4" s="1"/>
  <c r="Z499" i="4"/>
  <c r="Y499" i="4"/>
  <c r="X499" i="4"/>
  <c r="W499" i="4"/>
  <c r="V499" i="4"/>
  <c r="U499" i="4"/>
  <c r="T499" i="4"/>
  <c r="S499" i="4"/>
  <c r="R499" i="4"/>
  <c r="Q499" i="4"/>
  <c r="P499" i="4"/>
  <c r="O499" i="4"/>
  <c r="N499" i="4"/>
  <c r="M499" i="4"/>
  <c r="L499" i="4"/>
  <c r="I499" i="4"/>
  <c r="AI498" i="4"/>
  <c r="AH498" i="4" s="1"/>
  <c r="Z498" i="4"/>
  <c r="Y498" i="4"/>
  <c r="X498" i="4"/>
  <c r="W498" i="4"/>
  <c r="V498" i="4"/>
  <c r="U498" i="4"/>
  <c r="T498" i="4"/>
  <c r="S498" i="4"/>
  <c r="R498" i="4"/>
  <c r="Q498" i="4"/>
  <c r="P498" i="4"/>
  <c r="O498" i="4"/>
  <c r="N498" i="4"/>
  <c r="M498" i="4"/>
  <c r="L498" i="4"/>
  <c r="I498" i="4"/>
  <c r="AI497" i="4"/>
  <c r="AH497" i="4" s="1"/>
  <c r="Z497" i="4"/>
  <c r="Y497" i="4"/>
  <c r="X497" i="4"/>
  <c r="W497" i="4"/>
  <c r="V497" i="4"/>
  <c r="U497" i="4"/>
  <c r="T497" i="4"/>
  <c r="S497" i="4"/>
  <c r="R497" i="4"/>
  <c r="Q497" i="4"/>
  <c r="P497" i="4"/>
  <c r="O497" i="4"/>
  <c r="N497" i="4"/>
  <c r="M497" i="4"/>
  <c r="L497" i="4"/>
  <c r="I497" i="4"/>
  <c r="AI496" i="4"/>
  <c r="AH496" i="4"/>
  <c r="Z496" i="4"/>
  <c r="Y496" i="4"/>
  <c r="X496" i="4"/>
  <c r="W496" i="4"/>
  <c r="V496" i="4"/>
  <c r="U496" i="4"/>
  <c r="T496" i="4"/>
  <c r="S496" i="4"/>
  <c r="R496" i="4"/>
  <c r="Q496" i="4"/>
  <c r="P496" i="4"/>
  <c r="O496" i="4"/>
  <c r="N496" i="4"/>
  <c r="M496" i="4"/>
  <c r="L496" i="4"/>
  <c r="I496" i="4"/>
  <c r="AI495" i="4"/>
  <c r="AH495" i="4" s="1"/>
  <c r="Z495" i="4"/>
  <c r="Y495" i="4"/>
  <c r="X495" i="4"/>
  <c r="W495" i="4"/>
  <c r="V495" i="4"/>
  <c r="U495" i="4"/>
  <c r="T495" i="4"/>
  <c r="S495" i="4"/>
  <c r="R495" i="4"/>
  <c r="Q495" i="4"/>
  <c r="P495" i="4"/>
  <c r="O495" i="4"/>
  <c r="N495" i="4"/>
  <c r="M495" i="4"/>
  <c r="L495" i="4"/>
  <c r="I495" i="4"/>
  <c r="AI494" i="4"/>
  <c r="AH494" i="4" s="1"/>
  <c r="Z494" i="4"/>
  <c r="Y494" i="4"/>
  <c r="X494" i="4"/>
  <c r="W494" i="4"/>
  <c r="V494" i="4"/>
  <c r="U494" i="4"/>
  <c r="T494" i="4"/>
  <c r="S494" i="4"/>
  <c r="R494" i="4"/>
  <c r="Q494" i="4"/>
  <c r="P494" i="4"/>
  <c r="O494" i="4"/>
  <c r="N494" i="4"/>
  <c r="M494" i="4"/>
  <c r="L494" i="4"/>
  <c r="I494" i="4"/>
  <c r="AI493" i="4"/>
  <c r="AH493" i="4" s="1"/>
  <c r="Z493" i="4"/>
  <c r="Y493" i="4"/>
  <c r="X493" i="4"/>
  <c r="W493" i="4"/>
  <c r="V493" i="4"/>
  <c r="U493" i="4"/>
  <c r="T493" i="4"/>
  <c r="S493" i="4"/>
  <c r="R493" i="4"/>
  <c r="Q493" i="4"/>
  <c r="P493" i="4"/>
  <c r="O493" i="4"/>
  <c r="N493" i="4"/>
  <c r="M493" i="4"/>
  <c r="L493" i="4"/>
  <c r="I493" i="4"/>
  <c r="AI492" i="4"/>
  <c r="AH492" i="4" s="1"/>
  <c r="Z492" i="4"/>
  <c r="Y492" i="4"/>
  <c r="X492" i="4"/>
  <c r="W492" i="4"/>
  <c r="V492" i="4"/>
  <c r="U492" i="4"/>
  <c r="T492" i="4"/>
  <c r="S492" i="4"/>
  <c r="R492" i="4"/>
  <c r="Q492" i="4"/>
  <c r="P492" i="4"/>
  <c r="O492" i="4"/>
  <c r="N492" i="4"/>
  <c r="M492" i="4"/>
  <c r="L492" i="4"/>
  <c r="I492" i="4"/>
  <c r="AI491" i="4"/>
  <c r="AH491" i="4" s="1"/>
  <c r="Z491" i="4"/>
  <c r="Y491" i="4"/>
  <c r="X491" i="4"/>
  <c r="W491" i="4"/>
  <c r="V491" i="4"/>
  <c r="U491" i="4"/>
  <c r="T491" i="4"/>
  <c r="S491" i="4"/>
  <c r="R491" i="4"/>
  <c r="Q491" i="4"/>
  <c r="P491" i="4"/>
  <c r="O491" i="4"/>
  <c r="N491" i="4"/>
  <c r="M491" i="4"/>
  <c r="L491" i="4"/>
  <c r="I491" i="4"/>
  <c r="AI490" i="4"/>
  <c r="AH490" i="4" s="1"/>
  <c r="Z490" i="4"/>
  <c r="Y490" i="4"/>
  <c r="X490" i="4"/>
  <c r="W490" i="4"/>
  <c r="V490" i="4"/>
  <c r="U490" i="4"/>
  <c r="T490" i="4"/>
  <c r="S490" i="4"/>
  <c r="R490" i="4"/>
  <c r="Q490" i="4"/>
  <c r="P490" i="4"/>
  <c r="O490" i="4"/>
  <c r="N490" i="4"/>
  <c r="M490" i="4"/>
  <c r="L490" i="4"/>
  <c r="I490" i="4"/>
  <c r="AI489" i="4"/>
  <c r="AH489" i="4" s="1"/>
  <c r="Z489" i="4"/>
  <c r="Y489" i="4"/>
  <c r="X489" i="4"/>
  <c r="W489" i="4"/>
  <c r="V489" i="4"/>
  <c r="U489" i="4"/>
  <c r="T489" i="4"/>
  <c r="S489" i="4"/>
  <c r="R489" i="4"/>
  <c r="Q489" i="4"/>
  <c r="P489" i="4"/>
  <c r="O489" i="4"/>
  <c r="N489" i="4"/>
  <c r="M489" i="4"/>
  <c r="L489" i="4"/>
  <c r="I489" i="4"/>
  <c r="AI488" i="4"/>
  <c r="AH488" i="4" s="1"/>
  <c r="Z488" i="4"/>
  <c r="Y488" i="4"/>
  <c r="X488" i="4"/>
  <c r="W488" i="4"/>
  <c r="V488" i="4"/>
  <c r="U488" i="4"/>
  <c r="T488" i="4"/>
  <c r="S488" i="4"/>
  <c r="R488" i="4"/>
  <c r="Q488" i="4"/>
  <c r="P488" i="4"/>
  <c r="O488" i="4"/>
  <c r="N488" i="4"/>
  <c r="M488" i="4"/>
  <c r="L488" i="4"/>
  <c r="I488" i="4"/>
  <c r="AI487" i="4"/>
  <c r="AH487" i="4" s="1"/>
  <c r="Z487" i="4"/>
  <c r="Y487" i="4"/>
  <c r="X487" i="4"/>
  <c r="W487" i="4"/>
  <c r="V487" i="4"/>
  <c r="U487" i="4"/>
  <c r="T487" i="4"/>
  <c r="S487" i="4"/>
  <c r="R487" i="4"/>
  <c r="Q487" i="4"/>
  <c r="P487" i="4"/>
  <c r="O487" i="4"/>
  <c r="N487" i="4"/>
  <c r="M487" i="4"/>
  <c r="L487" i="4"/>
  <c r="I487" i="4"/>
  <c r="AI486" i="4"/>
  <c r="AH486" i="4" s="1"/>
  <c r="Z486" i="4"/>
  <c r="Y486" i="4"/>
  <c r="X486" i="4"/>
  <c r="W486" i="4"/>
  <c r="V486" i="4"/>
  <c r="U486" i="4"/>
  <c r="T486" i="4"/>
  <c r="S486" i="4"/>
  <c r="R486" i="4"/>
  <c r="Q486" i="4"/>
  <c r="P486" i="4"/>
  <c r="O486" i="4"/>
  <c r="N486" i="4"/>
  <c r="M486" i="4"/>
  <c r="L486" i="4"/>
  <c r="I486" i="4"/>
  <c r="AI485" i="4"/>
  <c r="AH485" i="4" s="1"/>
  <c r="Z485" i="4"/>
  <c r="Y485" i="4"/>
  <c r="X485" i="4"/>
  <c r="W485" i="4"/>
  <c r="V485" i="4"/>
  <c r="U485" i="4"/>
  <c r="T485" i="4"/>
  <c r="S485" i="4"/>
  <c r="R485" i="4"/>
  <c r="Q485" i="4"/>
  <c r="P485" i="4"/>
  <c r="O485" i="4"/>
  <c r="N485" i="4"/>
  <c r="M485" i="4"/>
  <c r="L485" i="4"/>
  <c r="I485" i="4"/>
  <c r="AI484" i="4"/>
  <c r="AH484" i="4" s="1"/>
  <c r="Z484" i="4"/>
  <c r="Y484" i="4"/>
  <c r="X484" i="4"/>
  <c r="W484" i="4"/>
  <c r="V484" i="4"/>
  <c r="U484" i="4"/>
  <c r="T484" i="4"/>
  <c r="S484" i="4"/>
  <c r="R484" i="4"/>
  <c r="Q484" i="4"/>
  <c r="P484" i="4"/>
  <c r="O484" i="4"/>
  <c r="N484" i="4"/>
  <c r="M484" i="4"/>
  <c r="L484" i="4"/>
  <c r="I484" i="4"/>
  <c r="AI483" i="4"/>
  <c r="AH483" i="4" s="1"/>
  <c r="Z483" i="4"/>
  <c r="Y483" i="4"/>
  <c r="X483" i="4"/>
  <c r="W483" i="4"/>
  <c r="V483" i="4"/>
  <c r="U483" i="4"/>
  <c r="T483" i="4"/>
  <c r="S483" i="4"/>
  <c r="R483" i="4"/>
  <c r="Q483" i="4"/>
  <c r="P483" i="4"/>
  <c r="O483" i="4"/>
  <c r="N483" i="4"/>
  <c r="M483" i="4"/>
  <c r="L483" i="4"/>
  <c r="I483" i="4"/>
  <c r="AI482" i="4"/>
  <c r="AH482" i="4" s="1"/>
  <c r="Z482" i="4"/>
  <c r="Y482" i="4"/>
  <c r="X482" i="4"/>
  <c r="W482" i="4"/>
  <c r="V482" i="4"/>
  <c r="U482" i="4"/>
  <c r="T482" i="4"/>
  <c r="S482" i="4"/>
  <c r="R482" i="4"/>
  <c r="Q482" i="4"/>
  <c r="P482" i="4"/>
  <c r="O482" i="4"/>
  <c r="N482" i="4"/>
  <c r="M482" i="4"/>
  <c r="L482" i="4"/>
  <c r="I482" i="4"/>
  <c r="AI481" i="4"/>
  <c r="AH481" i="4" s="1"/>
  <c r="Z481" i="4"/>
  <c r="Y481" i="4"/>
  <c r="X481" i="4"/>
  <c r="W481" i="4"/>
  <c r="V481" i="4"/>
  <c r="U481" i="4"/>
  <c r="T481" i="4"/>
  <c r="S481" i="4"/>
  <c r="R481" i="4"/>
  <c r="Q481" i="4"/>
  <c r="P481" i="4"/>
  <c r="O481" i="4"/>
  <c r="N481" i="4"/>
  <c r="M481" i="4"/>
  <c r="L481" i="4"/>
  <c r="I481" i="4"/>
  <c r="AI480" i="4"/>
  <c r="AH480" i="4" s="1"/>
  <c r="Z480" i="4"/>
  <c r="Y480" i="4"/>
  <c r="X480" i="4"/>
  <c r="W480" i="4"/>
  <c r="V480" i="4"/>
  <c r="U480" i="4"/>
  <c r="T480" i="4"/>
  <c r="S480" i="4"/>
  <c r="R480" i="4"/>
  <c r="Q480" i="4"/>
  <c r="P480" i="4"/>
  <c r="O480" i="4"/>
  <c r="N480" i="4"/>
  <c r="M480" i="4"/>
  <c r="L480" i="4"/>
  <c r="I480" i="4"/>
  <c r="AI479" i="4"/>
  <c r="AH479" i="4" s="1"/>
  <c r="Z479" i="4"/>
  <c r="Y479" i="4"/>
  <c r="X479" i="4"/>
  <c r="W479" i="4"/>
  <c r="V479" i="4"/>
  <c r="U479" i="4"/>
  <c r="T479" i="4"/>
  <c r="S479" i="4"/>
  <c r="R479" i="4"/>
  <c r="Q479" i="4"/>
  <c r="P479" i="4"/>
  <c r="O479" i="4"/>
  <c r="N479" i="4"/>
  <c r="M479" i="4"/>
  <c r="L479" i="4"/>
  <c r="I479" i="4"/>
  <c r="AI478" i="4"/>
  <c r="AH478" i="4" s="1"/>
  <c r="Z478" i="4"/>
  <c r="Y478" i="4"/>
  <c r="X478" i="4"/>
  <c r="W478" i="4"/>
  <c r="V478" i="4"/>
  <c r="U478" i="4"/>
  <c r="T478" i="4"/>
  <c r="S478" i="4"/>
  <c r="R478" i="4"/>
  <c r="Q478" i="4"/>
  <c r="P478" i="4"/>
  <c r="O478" i="4"/>
  <c r="N478" i="4"/>
  <c r="M478" i="4"/>
  <c r="L478" i="4"/>
  <c r="I478" i="4"/>
  <c r="AI477" i="4"/>
  <c r="AH477" i="4" s="1"/>
  <c r="Z477" i="4"/>
  <c r="Y477" i="4"/>
  <c r="X477" i="4"/>
  <c r="W477" i="4"/>
  <c r="V477" i="4"/>
  <c r="U477" i="4"/>
  <c r="T477" i="4"/>
  <c r="S477" i="4"/>
  <c r="R477" i="4"/>
  <c r="Q477" i="4"/>
  <c r="P477" i="4"/>
  <c r="O477" i="4"/>
  <c r="N477" i="4"/>
  <c r="M477" i="4"/>
  <c r="L477" i="4"/>
  <c r="I477" i="4"/>
  <c r="AI476" i="4"/>
  <c r="AH476" i="4"/>
  <c r="Z476" i="4"/>
  <c r="Y476" i="4"/>
  <c r="X476" i="4"/>
  <c r="W476" i="4"/>
  <c r="V476" i="4"/>
  <c r="U476" i="4"/>
  <c r="T476" i="4"/>
  <c r="S476" i="4"/>
  <c r="R476" i="4"/>
  <c r="Q476" i="4"/>
  <c r="P476" i="4"/>
  <c r="O476" i="4"/>
  <c r="N476" i="4"/>
  <c r="M476" i="4"/>
  <c r="L476" i="4"/>
  <c r="I476" i="4"/>
  <c r="AI475" i="4"/>
  <c r="AH475" i="4" s="1"/>
  <c r="Z475" i="4"/>
  <c r="Y475" i="4"/>
  <c r="X475" i="4"/>
  <c r="W475" i="4"/>
  <c r="V475" i="4"/>
  <c r="U475" i="4"/>
  <c r="T475" i="4"/>
  <c r="S475" i="4"/>
  <c r="R475" i="4"/>
  <c r="Q475" i="4"/>
  <c r="P475" i="4"/>
  <c r="O475" i="4"/>
  <c r="N475" i="4"/>
  <c r="M475" i="4"/>
  <c r="L475" i="4"/>
  <c r="I475" i="4"/>
  <c r="AI474" i="4"/>
  <c r="AH474" i="4" s="1"/>
  <c r="Z474" i="4"/>
  <c r="Y474" i="4"/>
  <c r="X474" i="4"/>
  <c r="W474" i="4"/>
  <c r="V474" i="4"/>
  <c r="U474" i="4"/>
  <c r="T474" i="4"/>
  <c r="S474" i="4"/>
  <c r="R474" i="4"/>
  <c r="Q474" i="4"/>
  <c r="P474" i="4"/>
  <c r="O474" i="4"/>
  <c r="N474" i="4"/>
  <c r="M474" i="4"/>
  <c r="L474" i="4"/>
  <c r="I474" i="4"/>
  <c r="AI473" i="4"/>
  <c r="AH473" i="4" s="1"/>
  <c r="Z473" i="4"/>
  <c r="Y473" i="4"/>
  <c r="X473" i="4"/>
  <c r="W473" i="4"/>
  <c r="V473" i="4"/>
  <c r="U473" i="4"/>
  <c r="T473" i="4"/>
  <c r="S473" i="4"/>
  <c r="R473" i="4"/>
  <c r="Q473" i="4"/>
  <c r="P473" i="4"/>
  <c r="O473" i="4"/>
  <c r="N473" i="4"/>
  <c r="M473" i="4"/>
  <c r="L473" i="4"/>
  <c r="I473" i="4"/>
  <c r="AI472" i="4"/>
  <c r="AH472" i="4" s="1"/>
  <c r="Z472" i="4"/>
  <c r="Y472" i="4"/>
  <c r="X472" i="4"/>
  <c r="W472" i="4"/>
  <c r="V472" i="4"/>
  <c r="U472" i="4"/>
  <c r="T472" i="4"/>
  <c r="S472" i="4"/>
  <c r="R472" i="4"/>
  <c r="Q472" i="4"/>
  <c r="P472" i="4"/>
  <c r="O472" i="4"/>
  <c r="N472" i="4"/>
  <c r="M472" i="4"/>
  <c r="L472" i="4"/>
  <c r="I472" i="4"/>
  <c r="AI471" i="4"/>
  <c r="AH471" i="4" s="1"/>
  <c r="Z471" i="4"/>
  <c r="Y471" i="4"/>
  <c r="X471" i="4"/>
  <c r="W471" i="4"/>
  <c r="V471" i="4"/>
  <c r="U471" i="4"/>
  <c r="T471" i="4"/>
  <c r="S471" i="4"/>
  <c r="R471" i="4"/>
  <c r="Q471" i="4"/>
  <c r="P471" i="4"/>
  <c r="O471" i="4"/>
  <c r="N471" i="4"/>
  <c r="M471" i="4"/>
  <c r="L471" i="4"/>
  <c r="I471" i="4"/>
  <c r="AI470" i="4"/>
  <c r="AH470" i="4" s="1"/>
  <c r="Z470" i="4"/>
  <c r="Y470" i="4"/>
  <c r="X470" i="4"/>
  <c r="W470" i="4"/>
  <c r="V470" i="4"/>
  <c r="U470" i="4"/>
  <c r="T470" i="4"/>
  <c r="S470" i="4"/>
  <c r="R470" i="4"/>
  <c r="Q470" i="4"/>
  <c r="P470" i="4"/>
  <c r="O470" i="4"/>
  <c r="N470" i="4"/>
  <c r="M470" i="4"/>
  <c r="L470" i="4"/>
  <c r="I470" i="4"/>
  <c r="AI469" i="4"/>
  <c r="AH469" i="4" s="1"/>
  <c r="Z469" i="4"/>
  <c r="Y469" i="4"/>
  <c r="X469" i="4"/>
  <c r="W469" i="4"/>
  <c r="V469" i="4"/>
  <c r="U469" i="4"/>
  <c r="T469" i="4"/>
  <c r="S469" i="4"/>
  <c r="R469" i="4"/>
  <c r="Q469" i="4"/>
  <c r="P469" i="4"/>
  <c r="O469" i="4"/>
  <c r="N469" i="4"/>
  <c r="M469" i="4"/>
  <c r="L469" i="4"/>
  <c r="I469" i="4"/>
  <c r="AI468" i="4"/>
  <c r="AH468" i="4" s="1"/>
  <c r="Z468" i="4"/>
  <c r="Y468" i="4"/>
  <c r="X468" i="4"/>
  <c r="W468" i="4"/>
  <c r="V468" i="4"/>
  <c r="U468" i="4"/>
  <c r="T468" i="4"/>
  <c r="S468" i="4"/>
  <c r="R468" i="4"/>
  <c r="Q468" i="4"/>
  <c r="P468" i="4"/>
  <c r="O468" i="4"/>
  <c r="N468" i="4"/>
  <c r="M468" i="4"/>
  <c r="L468" i="4"/>
  <c r="I468" i="4"/>
  <c r="AI467" i="4"/>
  <c r="AH467" i="4" s="1"/>
  <c r="Z467" i="4"/>
  <c r="Y467" i="4"/>
  <c r="X467" i="4"/>
  <c r="W467" i="4"/>
  <c r="V467" i="4"/>
  <c r="U467" i="4"/>
  <c r="T467" i="4"/>
  <c r="S467" i="4"/>
  <c r="R467" i="4"/>
  <c r="Q467" i="4"/>
  <c r="P467" i="4"/>
  <c r="O467" i="4"/>
  <c r="N467" i="4"/>
  <c r="M467" i="4"/>
  <c r="L467" i="4"/>
  <c r="I467" i="4"/>
  <c r="AI466" i="4"/>
  <c r="AH466" i="4" s="1"/>
  <c r="Z466" i="4"/>
  <c r="Y466" i="4"/>
  <c r="X466" i="4"/>
  <c r="W466" i="4"/>
  <c r="V466" i="4"/>
  <c r="U466" i="4"/>
  <c r="T466" i="4"/>
  <c r="S466" i="4"/>
  <c r="R466" i="4"/>
  <c r="Q466" i="4"/>
  <c r="P466" i="4"/>
  <c r="O466" i="4"/>
  <c r="N466" i="4"/>
  <c r="M466" i="4"/>
  <c r="L466" i="4"/>
  <c r="I466" i="4"/>
  <c r="AI465" i="4"/>
  <c r="AH465" i="4" s="1"/>
  <c r="Z465" i="4"/>
  <c r="Y465" i="4"/>
  <c r="X465" i="4"/>
  <c r="W465" i="4"/>
  <c r="V465" i="4"/>
  <c r="U465" i="4"/>
  <c r="T465" i="4"/>
  <c r="S465" i="4"/>
  <c r="R465" i="4"/>
  <c r="Q465" i="4"/>
  <c r="P465" i="4"/>
  <c r="O465" i="4"/>
  <c r="N465" i="4"/>
  <c r="M465" i="4"/>
  <c r="L465" i="4"/>
  <c r="I465" i="4"/>
  <c r="AI464" i="4"/>
  <c r="AH464" i="4" s="1"/>
  <c r="Z464" i="4"/>
  <c r="Y464" i="4"/>
  <c r="X464" i="4"/>
  <c r="W464" i="4"/>
  <c r="V464" i="4"/>
  <c r="U464" i="4"/>
  <c r="T464" i="4"/>
  <c r="S464" i="4"/>
  <c r="R464" i="4"/>
  <c r="Q464" i="4"/>
  <c r="P464" i="4"/>
  <c r="O464" i="4"/>
  <c r="N464" i="4"/>
  <c r="M464" i="4"/>
  <c r="L464" i="4"/>
  <c r="I464" i="4"/>
  <c r="AI463" i="4"/>
  <c r="AH463" i="4" s="1"/>
  <c r="Z463" i="4"/>
  <c r="Y463" i="4"/>
  <c r="X463" i="4"/>
  <c r="W463" i="4"/>
  <c r="V463" i="4"/>
  <c r="U463" i="4"/>
  <c r="T463" i="4"/>
  <c r="S463" i="4"/>
  <c r="R463" i="4"/>
  <c r="Q463" i="4"/>
  <c r="P463" i="4"/>
  <c r="O463" i="4"/>
  <c r="N463" i="4"/>
  <c r="M463" i="4"/>
  <c r="L463" i="4"/>
  <c r="I463" i="4"/>
  <c r="AI462" i="4"/>
  <c r="AH462" i="4" s="1"/>
  <c r="Z462" i="4"/>
  <c r="Y462" i="4"/>
  <c r="X462" i="4"/>
  <c r="W462" i="4"/>
  <c r="V462" i="4"/>
  <c r="U462" i="4"/>
  <c r="T462" i="4"/>
  <c r="S462" i="4"/>
  <c r="R462" i="4"/>
  <c r="Q462" i="4"/>
  <c r="P462" i="4"/>
  <c r="O462" i="4"/>
  <c r="N462" i="4"/>
  <c r="M462" i="4"/>
  <c r="L462" i="4"/>
  <c r="I462" i="4"/>
  <c r="AI461" i="4"/>
  <c r="AH461" i="4" s="1"/>
  <c r="Z461" i="4"/>
  <c r="Y461" i="4"/>
  <c r="X461" i="4"/>
  <c r="W461" i="4"/>
  <c r="V461" i="4"/>
  <c r="U461" i="4"/>
  <c r="T461" i="4"/>
  <c r="S461" i="4"/>
  <c r="R461" i="4"/>
  <c r="Q461" i="4"/>
  <c r="P461" i="4"/>
  <c r="O461" i="4"/>
  <c r="N461" i="4"/>
  <c r="M461" i="4"/>
  <c r="L461" i="4"/>
  <c r="I461" i="4"/>
  <c r="AI460" i="4"/>
  <c r="AH460" i="4" s="1"/>
  <c r="Z460" i="4"/>
  <c r="Y460" i="4"/>
  <c r="X460" i="4"/>
  <c r="W460" i="4"/>
  <c r="V460" i="4"/>
  <c r="U460" i="4"/>
  <c r="T460" i="4"/>
  <c r="S460" i="4"/>
  <c r="R460" i="4"/>
  <c r="Q460" i="4"/>
  <c r="P460" i="4"/>
  <c r="O460" i="4"/>
  <c r="N460" i="4"/>
  <c r="M460" i="4"/>
  <c r="L460" i="4"/>
  <c r="I460" i="4"/>
  <c r="AI459" i="4"/>
  <c r="AH459" i="4" s="1"/>
  <c r="Z459" i="4"/>
  <c r="Y459" i="4"/>
  <c r="X459" i="4"/>
  <c r="W459" i="4"/>
  <c r="V459" i="4"/>
  <c r="U459" i="4"/>
  <c r="T459" i="4"/>
  <c r="S459" i="4"/>
  <c r="R459" i="4"/>
  <c r="Q459" i="4"/>
  <c r="P459" i="4"/>
  <c r="O459" i="4"/>
  <c r="N459" i="4"/>
  <c r="M459" i="4"/>
  <c r="L459" i="4"/>
  <c r="I459" i="4"/>
  <c r="AI458" i="4"/>
  <c r="AH458" i="4" s="1"/>
  <c r="Z458" i="4"/>
  <c r="Y458" i="4"/>
  <c r="X458" i="4"/>
  <c r="W458" i="4"/>
  <c r="V458" i="4"/>
  <c r="U458" i="4"/>
  <c r="T458" i="4"/>
  <c r="S458" i="4"/>
  <c r="R458" i="4"/>
  <c r="Q458" i="4"/>
  <c r="P458" i="4"/>
  <c r="O458" i="4"/>
  <c r="N458" i="4"/>
  <c r="M458" i="4"/>
  <c r="L458" i="4"/>
  <c r="I458" i="4"/>
  <c r="AI457" i="4"/>
  <c r="AH457" i="4" s="1"/>
  <c r="Z457" i="4"/>
  <c r="Y457" i="4"/>
  <c r="X457" i="4"/>
  <c r="W457" i="4"/>
  <c r="V457" i="4"/>
  <c r="U457" i="4"/>
  <c r="T457" i="4"/>
  <c r="S457" i="4"/>
  <c r="R457" i="4"/>
  <c r="Q457" i="4"/>
  <c r="P457" i="4"/>
  <c r="O457" i="4"/>
  <c r="N457" i="4"/>
  <c r="M457" i="4"/>
  <c r="L457" i="4"/>
  <c r="I457" i="4"/>
  <c r="AI456" i="4"/>
  <c r="AH456" i="4" s="1"/>
  <c r="Z456" i="4"/>
  <c r="Y456" i="4"/>
  <c r="X456" i="4"/>
  <c r="W456" i="4"/>
  <c r="V456" i="4"/>
  <c r="U456" i="4"/>
  <c r="T456" i="4"/>
  <c r="S456" i="4"/>
  <c r="R456" i="4"/>
  <c r="Q456" i="4"/>
  <c r="P456" i="4"/>
  <c r="O456" i="4"/>
  <c r="N456" i="4"/>
  <c r="M456" i="4"/>
  <c r="L456" i="4"/>
  <c r="I456" i="4"/>
  <c r="AI455" i="4"/>
  <c r="AH455" i="4" s="1"/>
  <c r="Z455" i="4"/>
  <c r="Y455" i="4"/>
  <c r="X455" i="4"/>
  <c r="W455" i="4"/>
  <c r="V455" i="4"/>
  <c r="U455" i="4"/>
  <c r="T455" i="4"/>
  <c r="S455" i="4"/>
  <c r="R455" i="4"/>
  <c r="Q455" i="4"/>
  <c r="P455" i="4"/>
  <c r="O455" i="4"/>
  <c r="N455" i="4"/>
  <c r="M455" i="4"/>
  <c r="L455" i="4"/>
  <c r="I455" i="4"/>
  <c r="AI454" i="4"/>
  <c r="AH454" i="4" s="1"/>
  <c r="Z454" i="4"/>
  <c r="Y454" i="4"/>
  <c r="X454" i="4"/>
  <c r="W454" i="4"/>
  <c r="V454" i="4"/>
  <c r="U454" i="4"/>
  <c r="T454" i="4"/>
  <c r="S454" i="4"/>
  <c r="R454" i="4"/>
  <c r="Q454" i="4"/>
  <c r="P454" i="4"/>
  <c r="O454" i="4"/>
  <c r="N454" i="4"/>
  <c r="M454" i="4"/>
  <c r="L454" i="4"/>
  <c r="I454" i="4"/>
  <c r="AI453" i="4"/>
  <c r="AH453" i="4" s="1"/>
  <c r="Z453" i="4"/>
  <c r="Y453" i="4"/>
  <c r="X453" i="4"/>
  <c r="W453" i="4"/>
  <c r="V453" i="4"/>
  <c r="U453" i="4"/>
  <c r="T453" i="4"/>
  <c r="S453" i="4"/>
  <c r="R453" i="4"/>
  <c r="Q453" i="4"/>
  <c r="P453" i="4"/>
  <c r="O453" i="4"/>
  <c r="N453" i="4"/>
  <c r="M453" i="4"/>
  <c r="L453" i="4"/>
  <c r="I453" i="4"/>
  <c r="AI452" i="4"/>
  <c r="AH452" i="4" s="1"/>
  <c r="Z452" i="4"/>
  <c r="Y452" i="4"/>
  <c r="X452" i="4"/>
  <c r="W452" i="4"/>
  <c r="V452" i="4"/>
  <c r="U452" i="4"/>
  <c r="T452" i="4"/>
  <c r="S452" i="4"/>
  <c r="R452" i="4"/>
  <c r="Q452" i="4"/>
  <c r="P452" i="4"/>
  <c r="O452" i="4"/>
  <c r="N452" i="4"/>
  <c r="M452" i="4"/>
  <c r="L452" i="4"/>
  <c r="I452" i="4"/>
  <c r="AI451" i="4"/>
  <c r="AH451" i="4" s="1"/>
  <c r="Z451" i="4"/>
  <c r="Y451" i="4"/>
  <c r="X451" i="4"/>
  <c r="W451" i="4"/>
  <c r="V451" i="4"/>
  <c r="U451" i="4"/>
  <c r="T451" i="4"/>
  <c r="S451" i="4"/>
  <c r="R451" i="4"/>
  <c r="Q451" i="4"/>
  <c r="P451" i="4"/>
  <c r="O451" i="4"/>
  <c r="N451" i="4"/>
  <c r="M451" i="4"/>
  <c r="L451" i="4"/>
  <c r="I451" i="4"/>
  <c r="AI450" i="4"/>
  <c r="AH450" i="4" s="1"/>
  <c r="Z450" i="4"/>
  <c r="Y450" i="4"/>
  <c r="X450" i="4"/>
  <c r="W450" i="4"/>
  <c r="V450" i="4"/>
  <c r="U450" i="4"/>
  <c r="T450" i="4"/>
  <c r="S450" i="4"/>
  <c r="R450" i="4"/>
  <c r="Q450" i="4"/>
  <c r="P450" i="4"/>
  <c r="O450" i="4"/>
  <c r="N450" i="4"/>
  <c r="M450" i="4"/>
  <c r="L450" i="4"/>
  <c r="I450" i="4"/>
  <c r="AI449" i="4"/>
  <c r="AH449" i="4" s="1"/>
  <c r="Z449" i="4"/>
  <c r="Y449" i="4"/>
  <c r="X449" i="4"/>
  <c r="W449" i="4"/>
  <c r="V449" i="4"/>
  <c r="U449" i="4"/>
  <c r="T449" i="4"/>
  <c r="S449" i="4"/>
  <c r="R449" i="4"/>
  <c r="Q449" i="4"/>
  <c r="P449" i="4"/>
  <c r="O449" i="4"/>
  <c r="N449" i="4"/>
  <c r="M449" i="4"/>
  <c r="L449" i="4"/>
  <c r="I449" i="4"/>
  <c r="AI448" i="4"/>
  <c r="AH448" i="4" s="1"/>
  <c r="Z448" i="4"/>
  <c r="Y448" i="4"/>
  <c r="X448" i="4"/>
  <c r="W448" i="4"/>
  <c r="V448" i="4"/>
  <c r="U448" i="4"/>
  <c r="T448" i="4"/>
  <c r="S448" i="4"/>
  <c r="R448" i="4"/>
  <c r="Q448" i="4"/>
  <c r="P448" i="4"/>
  <c r="O448" i="4"/>
  <c r="N448" i="4"/>
  <c r="M448" i="4"/>
  <c r="L448" i="4"/>
  <c r="I448" i="4"/>
  <c r="AI447" i="4"/>
  <c r="AH447" i="4" s="1"/>
  <c r="Z447" i="4"/>
  <c r="Y447" i="4"/>
  <c r="X447" i="4"/>
  <c r="W447" i="4"/>
  <c r="V447" i="4"/>
  <c r="U447" i="4"/>
  <c r="T447" i="4"/>
  <c r="S447" i="4"/>
  <c r="R447" i="4"/>
  <c r="Q447" i="4"/>
  <c r="P447" i="4"/>
  <c r="O447" i="4"/>
  <c r="N447" i="4"/>
  <c r="M447" i="4"/>
  <c r="L447" i="4"/>
  <c r="I447" i="4"/>
  <c r="AI446" i="4"/>
  <c r="AH446" i="4" s="1"/>
  <c r="Z446" i="4"/>
  <c r="Y446" i="4"/>
  <c r="X446" i="4"/>
  <c r="W446" i="4"/>
  <c r="V446" i="4"/>
  <c r="U446" i="4"/>
  <c r="T446" i="4"/>
  <c r="S446" i="4"/>
  <c r="R446" i="4"/>
  <c r="Q446" i="4"/>
  <c r="P446" i="4"/>
  <c r="O446" i="4"/>
  <c r="N446" i="4"/>
  <c r="M446" i="4"/>
  <c r="L446" i="4"/>
  <c r="I446" i="4"/>
  <c r="AI445" i="4"/>
  <c r="AH445" i="4" s="1"/>
  <c r="Z445" i="4"/>
  <c r="Y445" i="4"/>
  <c r="X445" i="4"/>
  <c r="W445" i="4"/>
  <c r="V445" i="4"/>
  <c r="U445" i="4"/>
  <c r="T445" i="4"/>
  <c r="S445" i="4"/>
  <c r="R445" i="4"/>
  <c r="Q445" i="4"/>
  <c r="P445" i="4"/>
  <c r="O445" i="4"/>
  <c r="N445" i="4"/>
  <c r="M445" i="4"/>
  <c r="L445" i="4"/>
  <c r="I445" i="4"/>
  <c r="AI444" i="4"/>
  <c r="AH444" i="4"/>
  <c r="Z444" i="4"/>
  <c r="Y444" i="4"/>
  <c r="X444" i="4"/>
  <c r="W444" i="4"/>
  <c r="V444" i="4"/>
  <c r="U444" i="4"/>
  <c r="T444" i="4"/>
  <c r="S444" i="4"/>
  <c r="R444" i="4"/>
  <c r="Q444" i="4"/>
  <c r="P444" i="4"/>
  <c r="O444" i="4"/>
  <c r="N444" i="4"/>
  <c r="M444" i="4"/>
  <c r="L444" i="4"/>
  <c r="I444" i="4"/>
  <c r="AI443" i="4"/>
  <c r="AH443" i="4" s="1"/>
  <c r="Z443" i="4"/>
  <c r="Y443" i="4"/>
  <c r="X443" i="4"/>
  <c r="W443" i="4"/>
  <c r="V443" i="4"/>
  <c r="U443" i="4"/>
  <c r="T443" i="4"/>
  <c r="S443" i="4"/>
  <c r="R443" i="4"/>
  <c r="Q443" i="4"/>
  <c r="P443" i="4"/>
  <c r="O443" i="4"/>
  <c r="N443" i="4"/>
  <c r="M443" i="4"/>
  <c r="L443" i="4"/>
  <c r="I443" i="4"/>
  <c r="AI442" i="4"/>
  <c r="AH442" i="4" s="1"/>
  <c r="Z442" i="4"/>
  <c r="Y442" i="4"/>
  <c r="X442" i="4"/>
  <c r="W442" i="4"/>
  <c r="V442" i="4"/>
  <c r="U442" i="4"/>
  <c r="T442" i="4"/>
  <c r="S442" i="4"/>
  <c r="R442" i="4"/>
  <c r="Q442" i="4"/>
  <c r="P442" i="4"/>
  <c r="O442" i="4"/>
  <c r="N442" i="4"/>
  <c r="M442" i="4"/>
  <c r="L442" i="4"/>
  <c r="I442" i="4"/>
  <c r="AI441" i="4"/>
  <c r="AH441" i="4" s="1"/>
  <c r="Z441" i="4"/>
  <c r="Y441" i="4"/>
  <c r="X441" i="4"/>
  <c r="W441" i="4"/>
  <c r="V441" i="4"/>
  <c r="U441" i="4"/>
  <c r="T441" i="4"/>
  <c r="S441" i="4"/>
  <c r="R441" i="4"/>
  <c r="Q441" i="4"/>
  <c r="P441" i="4"/>
  <c r="O441" i="4"/>
  <c r="N441" i="4"/>
  <c r="M441" i="4"/>
  <c r="L441" i="4"/>
  <c r="I441" i="4"/>
  <c r="AI440" i="4"/>
  <c r="AH440" i="4" s="1"/>
  <c r="Z440" i="4"/>
  <c r="Y440" i="4"/>
  <c r="X440" i="4"/>
  <c r="W440" i="4"/>
  <c r="V440" i="4"/>
  <c r="U440" i="4"/>
  <c r="T440" i="4"/>
  <c r="S440" i="4"/>
  <c r="R440" i="4"/>
  <c r="Q440" i="4"/>
  <c r="P440" i="4"/>
  <c r="O440" i="4"/>
  <c r="N440" i="4"/>
  <c r="M440" i="4"/>
  <c r="L440" i="4"/>
  <c r="I440" i="4"/>
  <c r="AI439" i="4"/>
  <c r="AH439" i="4" s="1"/>
  <c r="Z439" i="4"/>
  <c r="Y439" i="4"/>
  <c r="X439" i="4"/>
  <c r="W439" i="4"/>
  <c r="V439" i="4"/>
  <c r="U439" i="4"/>
  <c r="T439" i="4"/>
  <c r="S439" i="4"/>
  <c r="R439" i="4"/>
  <c r="Q439" i="4"/>
  <c r="P439" i="4"/>
  <c r="O439" i="4"/>
  <c r="N439" i="4"/>
  <c r="M439" i="4"/>
  <c r="L439" i="4"/>
  <c r="I439" i="4"/>
  <c r="AI438" i="4"/>
  <c r="AH438" i="4" s="1"/>
  <c r="Z438" i="4"/>
  <c r="Y438" i="4"/>
  <c r="X438" i="4"/>
  <c r="W438" i="4"/>
  <c r="V438" i="4"/>
  <c r="U438" i="4"/>
  <c r="T438" i="4"/>
  <c r="S438" i="4"/>
  <c r="R438" i="4"/>
  <c r="Q438" i="4"/>
  <c r="P438" i="4"/>
  <c r="O438" i="4"/>
  <c r="N438" i="4"/>
  <c r="M438" i="4"/>
  <c r="L438" i="4"/>
  <c r="I438" i="4"/>
  <c r="AI437" i="4"/>
  <c r="AH437" i="4" s="1"/>
  <c r="Z437" i="4"/>
  <c r="Y437" i="4"/>
  <c r="X437" i="4"/>
  <c r="W437" i="4"/>
  <c r="V437" i="4"/>
  <c r="U437" i="4"/>
  <c r="T437" i="4"/>
  <c r="S437" i="4"/>
  <c r="R437" i="4"/>
  <c r="Q437" i="4"/>
  <c r="P437" i="4"/>
  <c r="O437" i="4"/>
  <c r="N437" i="4"/>
  <c r="M437" i="4"/>
  <c r="L437" i="4"/>
  <c r="I437" i="4"/>
  <c r="AI436" i="4"/>
  <c r="AH436" i="4" s="1"/>
  <c r="Z436" i="4"/>
  <c r="Y436" i="4"/>
  <c r="X436" i="4"/>
  <c r="W436" i="4"/>
  <c r="V436" i="4"/>
  <c r="U436" i="4"/>
  <c r="T436" i="4"/>
  <c r="S436" i="4"/>
  <c r="R436" i="4"/>
  <c r="Q436" i="4"/>
  <c r="P436" i="4"/>
  <c r="O436" i="4"/>
  <c r="N436" i="4"/>
  <c r="M436" i="4"/>
  <c r="L436" i="4"/>
  <c r="I436" i="4"/>
  <c r="AI435" i="4"/>
  <c r="AH435" i="4" s="1"/>
  <c r="Z435" i="4"/>
  <c r="Y435" i="4"/>
  <c r="X435" i="4"/>
  <c r="W435" i="4"/>
  <c r="V435" i="4"/>
  <c r="U435" i="4"/>
  <c r="T435" i="4"/>
  <c r="S435" i="4"/>
  <c r="R435" i="4"/>
  <c r="Q435" i="4"/>
  <c r="P435" i="4"/>
  <c r="O435" i="4"/>
  <c r="N435" i="4"/>
  <c r="M435" i="4"/>
  <c r="L435" i="4"/>
  <c r="I435" i="4"/>
  <c r="AI434" i="4"/>
  <c r="AH434" i="4" s="1"/>
  <c r="Z434" i="4"/>
  <c r="Y434" i="4"/>
  <c r="X434" i="4"/>
  <c r="W434" i="4"/>
  <c r="V434" i="4"/>
  <c r="U434" i="4"/>
  <c r="T434" i="4"/>
  <c r="S434" i="4"/>
  <c r="R434" i="4"/>
  <c r="Q434" i="4"/>
  <c r="P434" i="4"/>
  <c r="O434" i="4"/>
  <c r="N434" i="4"/>
  <c r="M434" i="4"/>
  <c r="L434" i="4"/>
  <c r="I434" i="4"/>
  <c r="AI433" i="4"/>
  <c r="AH433" i="4" s="1"/>
  <c r="Z433" i="4"/>
  <c r="Y433" i="4"/>
  <c r="X433" i="4"/>
  <c r="W433" i="4"/>
  <c r="V433" i="4"/>
  <c r="U433" i="4"/>
  <c r="T433" i="4"/>
  <c r="S433" i="4"/>
  <c r="R433" i="4"/>
  <c r="Q433" i="4"/>
  <c r="P433" i="4"/>
  <c r="O433" i="4"/>
  <c r="N433" i="4"/>
  <c r="M433" i="4"/>
  <c r="L433" i="4"/>
  <c r="I433" i="4"/>
  <c r="AI432" i="4"/>
  <c r="AH432" i="4" s="1"/>
  <c r="Z432" i="4"/>
  <c r="Y432" i="4"/>
  <c r="X432" i="4"/>
  <c r="W432" i="4"/>
  <c r="V432" i="4"/>
  <c r="U432" i="4"/>
  <c r="T432" i="4"/>
  <c r="S432" i="4"/>
  <c r="R432" i="4"/>
  <c r="Q432" i="4"/>
  <c r="P432" i="4"/>
  <c r="O432" i="4"/>
  <c r="N432" i="4"/>
  <c r="M432" i="4"/>
  <c r="L432" i="4"/>
  <c r="I432" i="4"/>
  <c r="AI431" i="4"/>
  <c r="AH431" i="4" s="1"/>
  <c r="Z431" i="4"/>
  <c r="Y431" i="4"/>
  <c r="X431" i="4"/>
  <c r="W431" i="4"/>
  <c r="V431" i="4"/>
  <c r="U431" i="4"/>
  <c r="T431" i="4"/>
  <c r="S431" i="4"/>
  <c r="R431" i="4"/>
  <c r="Q431" i="4"/>
  <c r="P431" i="4"/>
  <c r="O431" i="4"/>
  <c r="N431" i="4"/>
  <c r="M431" i="4"/>
  <c r="L431" i="4"/>
  <c r="I431" i="4"/>
  <c r="AI430" i="4"/>
  <c r="AH430" i="4" s="1"/>
  <c r="Z430" i="4"/>
  <c r="Y430" i="4"/>
  <c r="X430" i="4"/>
  <c r="W430" i="4"/>
  <c r="V430" i="4"/>
  <c r="U430" i="4"/>
  <c r="T430" i="4"/>
  <c r="S430" i="4"/>
  <c r="R430" i="4"/>
  <c r="Q430" i="4"/>
  <c r="P430" i="4"/>
  <c r="O430" i="4"/>
  <c r="N430" i="4"/>
  <c r="M430" i="4"/>
  <c r="L430" i="4"/>
  <c r="I430" i="4"/>
  <c r="AI429" i="4"/>
  <c r="AH429" i="4" s="1"/>
  <c r="Z429" i="4"/>
  <c r="Y429" i="4"/>
  <c r="X429" i="4"/>
  <c r="W429" i="4"/>
  <c r="V429" i="4"/>
  <c r="U429" i="4"/>
  <c r="T429" i="4"/>
  <c r="S429" i="4"/>
  <c r="R429" i="4"/>
  <c r="Q429" i="4"/>
  <c r="P429" i="4"/>
  <c r="O429" i="4"/>
  <c r="N429" i="4"/>
  <c r="M429" i="4"/>
  <c r="L429" i="4"/>
  <c r="I429" i="4"/>
  <c r="AI428" i="4"/>
  <c r="AH428" i="4" s="1"/>
  <c r="Z428" i="4"/>
  <c r="Y428" i="4"/>
  <c r="X428" i="4"/>
  <c r="W428" i="4"/>
  <c r="V428" i="4"/>
  <c r="U428" i="4"/>
  <c r="T428" i="4"/>
  <c r="S428" i="4"/>
  <c r="R428" i="4"/>
  <c r="Q428" i="4"/>
  <c r="P428" i="4"/>
  <c r="O428" i="4"/>
  <c r="N428" i="4"/>
  <c r="M428" i="4"/>
  <c r="L428" i="4"/>
  <c r="I428" i="4"/>
  <c r="AI427" i="4"/>
  <c r="AH427" i="4" s="1"/>
  <c r="Z427" i="4"/>
  <c r="Y427" i="4"/>
  <c r="X427" i="4"/>
  <c r="W427" i="4"/>
  <c r="V427" i="4"/>
  <c r="U427" i="4"/>
  <c r="T427" i="4"/>
  <c r="S427" i="4"/>
  <c r="R427" i="4"/>
  <c r="Q427" i="4"/>
  <c r="P427" i="4"/>
  <c r="O427" i="4"/>
  <c r="N427" i="4"/>
  <c r="M427" i="4"/>
  <c r="L427" i="4"/>
  <c r="I427" i="4"/>
  <c r="AI426" i="4"/>
  <c r="AH426" i="4" s="1"/>
  <c r="Z426" i="4"/>
  <c r="Y426" i="4"/>
  <c r="X426" i="4"/>
  <c r="W426" i="4"/>
  <c r="V426" i="4"/>
  <c r="U426" i="4"/>
  <c r="T426" i="4"/>
  <c r="S426" i="4"/>
  <c r="R426" i="4"/>
  <c r="Q426" i="4"/>
  <c r="P426" i="4"/>
  <c r="O426" i="4"/>
  <c r="N426" i="4"/>
  <c r="M426" i="4"/>
  <c r="L426" i="4"/>
  <c r="I426" i="4"/>
  <c r="AI425" i="4"/>
  <c r="AH425" i="4" s="1"/>
  <c r="Z425" i="4"/>
  <c r="Y425" i="4"/>
  <c r="X425" i="4"/>
  <c r="W425" i="4"/>
  <c r="V425" i="4"/>
  <c r="U425" i="4"/>
  <c r="T425" i="4"/>
  <c r="S425" i="4"/>
  <c r="R425" i="4"/>
  <c r="Q425" i="4"/>
  <c r="P425" i="4"/>
  <c r="O425" i="4"/>
  <c r="N425" i="4"/>
  <c r="M425" i="4"/>
  <c r="L425" i="4"/>
  <c r="I425" i="4"/>
  <c r="AI424" i="4"/>
  <c r="AH424" i="4" s="1"/>
  <c r="Z424" i="4"/>
  <c r="Y424" i="4"/>
  <c r="X424" i="4"/>
  <c r="W424" i="4"/>
  <c r="V424" i="4"/>
  <c r="U424" i="4"/>
  <c r="T424" i="4"/>
  <c r="S424" i="4"/>
  <c r="R424" i="4"/>
  <c r="Q424" i="4"/>
  <c r="P424" i="4"/>
  <c r="O424" i="4"/>
  <c r="N424" i="4"/>
  <c r="M424" i="4"/>
  <c r="L424" i="4"/>
  <c r="I424" i="4"/>
  <c r="AI423" i="4"/>
  <c r="AH423" i="4"/>
  <c r="Z423" i="4"/>
  <c r="Y423" i="4"/>
  <c r="X423" i="4"/>
  <c r="W423" i="4"/>
  <c r="V423" i="4"/>
  <c r="U423" i="4"/>
  <c r="T423" i="4"/>
  <c r="S423" i="4"/>
  <c r="R423" i="4"/>
  <c r="Q423" i="4"/>
  <c r="P423" i="4"/>
  <c r="O423" i="4"/>
  <c r="N423" i="4"/>
  <c r="M423" i="4"/>
  <c r="L423" i="4"/>
  <c r="I423" i="4"/>
  <c r="AI422" i="4"/>
  <c r="AH422" i="4" s="1"/>
  <c r="Z422" i="4"/>
  <c r="Y422" i="4"/>
  <c r="X422" i="4"/>
  <c r="W422" i="4"/>
  <c r="V422" i="4"/>
  <c r="U422" i="4"/>
  <c r="T422" i="4"/>
  <c r="S422" i="4"/>
  <c r="R422" i="4"/>
  <c r="Q422" i="4"/>
  <c r="P422" i="4"/>
  <c r="O422" i="4"/>
  <c r="N422" i="4"/>
  <c r="M422" i="4"/>
  <c r="L422" i="4"/>
  <c r="I422" i="4"/>
  <c r="I421" i="4"/>
  <c r="I420" i="4"/>
  <c r="I419" i="4"/>
  <c r="I418" i="4"/>
  <c r="I417" i="4"/>
  <c r="I416" i="4"/>
  <c r="I415" i="4"/>
  <c r="I414" i="4"/>
  <c r="I413" i="4"/>
  <c r="I412" i="4"/>
  <c r="I411" i="4"/>
  <c r="I410" i="4"/>
  <c r="I409" i="4"/>
  <c r="I408" i="4"/>
  <c r="I407" i="4"/>
  <c r="I406" i="4"/>
  <c r="I405" i="4"/>
  <c r="I404" i="4"/>
  <c r="I403" i="4"/>
  <c r="I402" i="4"/>
  <c r="I401" i="4"/>
  <c r="I400" i="4"/>
  <c r="I399" i="4"/>
  <c r="I398" i="4"/>
  <c r="I397" i="4"/>
  <c r="I396" i="4"/>
  <c r="I395" i="4"/>
  <c r="I394" i="4"/>
  <c r="I393" i="4"/>
  <c r="I392" i="4"/>
  <c r="I391" i="4"/>
  <c r="I390" i="4"/>
  <c r="I389" i="4"/>
  <c r="I388" i="4"/>
  <c r="I387" i="4"/>
  <c r="I386" i="4"/>
  <c r="I385" i="4"/>
  <c r="I384" i="4"/>
  <c r="I383" i="4"/>
  <c r="I382" i="4"/>
  <c r="I381" i="4"/>
  <c r="I380" i="4"/>
  <c r="I379" i="4"/>
  <c r="I378" i="4"/>
  <c r="I377" i="4"/>
  <c r="I376" i="4"/>
  <c r="I375" i="4"/>
  <c r="I374" i="4"/>
  <c r="I373" i="4"/>
  <c r="I372" i="4"/>
  <c r="I371" i="4"/>
  <c r="I370" i="4"/>
  <c r="I369" i="4"/>
  <c r="I368" i="4"/>
  <c r="I367" i="4"/>
  <c r="I366" i="4"/>
  <c r="I365" i="4"/>
  <c r="I364" i="4"/>
  <c r="I363" i="4"/>
  <c r="I362" i="4"/>
  <c r="I361" i="4"/>
  <c r="I360" i="4"/>
  <c r="I359" i="4"/>
  <c r="I358" i="4"/>
  <c r="I357" i="4"/>
  <c r="I356" i="4"/>
  <c r="I355" i="4"/>
  <c r="I354" i="4"/>
  <c r="I353" i="4"/>
  <c r="I352" i="4"/>
  <c r="I351" i="4"/>
  <c r="I350" i="4"/>
  <c r="I349" i="4"/>
  <c r="I348" i="4"/>
  <c r="I347" i="4"/>
  <c r="I346" i="4"/>
  <c r="I345" i="4"/>
  <c r="I344" i="4"/>
  <c r="I343" i="4"/>
  <c r="I342" i="4"/>
  <c r="I341" i="4"/>
  <c r="I340" i="4"/>
  <c r="I339" i="4"/>
  <c r="I338" i="4"/>
  <c r="I337" i="4"/>
  <c r="I336" i="4"/>
  <c r="I335" i="4"/>
  <c r="I334" i="4"/>
  <c r="I333" i="4"/>
  <c r="I332" i="4"/>
  <c r="I331" i="4"/>
  <c r="I330" i="4"/>
  <c r="I329" i="4"/>
  <c r="I328" i="4"/>
  <c r="I327" i="4"/>
  <c r="I326" i="4"/>
  <c r="I325" i="4"/>
  <c r="I324" i="4"/>
  <c r="I323" i="4"/>
  <c r="I322" i="4"/>
  <c r="I321" i="4"/>
  <c r="I320" i="4"/>
  <c r="I319" i="4"/>
  <c r="I318" i="4"/>
  <c r="I317" i="4"/>
  <c r="I316" i="4"/>
  <c r="I315" i="4"/>
  <c r="I314" i="4"/>
  <c r="I313" i="4"/>
  <c r="I312" i="4"/>
  <c r="I311" i="4"/>
  <c r="I310" i="4"/>
  <c r="I309" i="4"/>
  <c r="I308" i="4"/>
  <c r="I307" i="4"/>
  <c r="I306" i="4"/>
  <c r="I305" i="4"/>
  <c r="I304" i="4"/>
  <c r="I303" i="4"/>
  <c r="I302" i="4"/>
  <c r="I301" i="4"/>
  <c r="I300" i="4"/>
  <c r="I299" i="4"/>
  <c r="I298" i="4"/>
  <c r="I297" i="4"/>
  <c r="I296" i="4"/>
  <c r="I295" i="4"/>
  <c r="I294" i="4"/>
  <c r="I293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5" i="4"/>
  <c r="I274" i="4"/>
  <c r="I273" i="4"/>
  <c r="I272" i="4"/>
  <c r="I271" i="4"/>
  <c r="I270" i="4"/>
  <c r="I269" i="4"/>
  <c r="I268" i="4"/>
  <c r="I267" i="4"/>
  <c r="I266" i="4"/>
  <c r="I265" i="4"/>
  <c r="I264" i="4"/>
  <c r="I263" i="4"/>
  <c r="I262" i="4"/>
  <c r="I261" i="4"/>
  <c r="I260" i="4"/>
  <c r="I259" i="4"/>
  <c r="I258" i="4"/>
  <c r="I257" i="4"/>
  <c r="I256" i="4"/>
  <c r="I255" i="4"/>
  <c r="I254" i="4"/>
  <c r="I253" i="4"/>
  <c r="I252" i="4"/>
  <c r="I251" i="4"/>
  <c r="I250" i="4"/>
  <c r="I249" i="4"/>
  <c r="I248" i="4"/>
  <c r="I247" i="4"/>
  <c r="I246" i="4"/>
  <c r="I245" i="4"/>
  <c r="I244" i="4"/>
  <c r="I243" i="4"/>
  <c r="I242" i="4"/>
  <c r="I241" i="4"/>
  <c r="I240" i="4"/>
  <c r="I239" i="4"/>
  <c r="I238" i="4"/>
  <c r="I237" i="4"/>
  <c r="I236" i="4"/>
  <c r="I235" i="4"/>
  <c r="I234" i="4"/>
  <c r="I233" i="4"/>
  <c r="I232" i="4"/>
  <c r="I231" i="4"/>
  <c r="I230" i="4"/>
  <c r="I229" i="4"/>
  <c r="I228" i="4"/>
  <c r="I227" i="4"/>
  <c r="I226" i="4"/>
  <c r="I225" i="4"/>
  <c r="I224" i="4"/>
  <c r="I223" i="4"/>
  <c r="I222" i="4"/>
  <c r="I221" i="4"/>
  <c r="I220" i="4"/>
  <c r="I219" i="4"/>
  <c r="I218" i="4"/>
  <c r="I217" i="4"/>
  <c r="I216" i="4"/>
  <c r="I215" i="4"/>
  <c r="I214" i="4"/>
  <c r="I213" i="4"/>
  <c r="I212" i="4"/>
  <c r="I211" i="4"/>
  <c r="I210" i="4"/>
  <c r="I209" i="4"/>
  <c r="I208" i="4"/>
  <c r="I207" i="4"/>
  <c r="I206" i="4"/>
  <c r="I205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9" i="4"/>
  <c r="I188" i="4"/>
  <c r="I187" i="4"/>
  <c r="I186" i="4"/>
  <c r="I185" i="4"/>
  <c r="I184" i="4"/>
  <c r="I183" i="4"/>
  <c r="I182" i="4"/>
  <c r="I181" i="4"/>
  <c r="I180" i="4"/>
  <c r="I179" i="4"/>
  <c r="I178" i="4"/>
  <c r="I177" i="4"/>
  <c r="I176" i="4"/>
  <c r="I175" i="4"/>
  <c r="I174" i="4"/>
  <c r="I173" i="4"/>
  <c r="I172" i="4"/>
  <c r="I171" i="4"/>
  <c r="I170" i="4"/>
  <c r="I169" i="4"/>
  <c r="I168" i="4"/>
  <c r="I167" i="4"/>
  <c r="I166" i="4"/>
  <c r="I165" i="4"/>
  <c r="I164" i="4"/>
  <c r="I163" i="4"/>
  <c r="I162" i="4"/>
  <c r="I161" i="4"/>
  <c r="I160" i="4"/>
  <c r="I159" i="4"/>
  <c r="I158" i="4"/>
  <c r="I157" i="4"/>
  <c r="I156" i="4"/>
  <c r="I155" i="4"/>
  <c r="I154" i="4"/>
  <c r="I153" i="4"/>
  <c r="I152" i="4"/>
  <c r="I151" i="4"/>
  <c r="I150" i="4"/>
  <c r="I149" i="4"/>
  <c r="I148" i="4"/>
  <c r="I147" i="4"/>
  <c r="I146" i="4"/>
  <c r="I145" i="4"/>
  <c r="I144" i="4"/>
  <c r="I143" i="4"/>
  <c r="I142" i="4"/>
  <c r="I141" i="4"/>
  <c r="I140" i="4"/>
  <c r="I139" i="4"/>
  <c r="I138" i="4"/>
  <c r="I137" i="4"/>
  <c r="I136" i="4"/>
  <c r="I135" i="4"/>
  <c r="I134" i="4"/>
  <c r="I133" i="4"/>
  <c r="I132" i="4"/>
  <c r="I131" i="4"/>
  <c r="I130" i="4"/>
  <c r="I129" i="4"/>
  <c r="I128" i="4"/>
  <c r="I127" i="4"/>
  <c r="I126" i="4"/>
  <c r="I125" i="4"/>
  <c r="I124" i="4"/>
  <c r="I123" i="4"/>
  <c r="I122" i="4"/>
  <c r="I121" i="4"/>
  <c r="I120" i="4"/>
  <c r="I119" i="4"/>
  <c r="I118" i="4"/>
  <c r="I117" i="4"/>
  <c r="I116" i="4"/>
  <c r="I115" i="4"/>
  <c r="I114" i="4"/>
  <c r="I113" i="4"/>
  <c r="I112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6" i="4"/>
  <c r="I95" i="4"/>
  <c r="I94" i="4"/>
  <c r="I93" i="4"/>
  <c r="I92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AJ429" i="4" l="1"/>
  <c r="AJ561" i="4"/>
  <c r="AB574" i="4"/>
  <c r="AC501" i="4"/>
  <c r="AC432" i="4"/>
  <c r="AJ445" i="4"/>
  <c r="AC448" i="4"/>
  <c r="AC473" i="4"/>
  <c r="AC489" i="4"/>
  <c r="AC508" i="4"/>
  <c r="AC524" i="4"/>
  <c r="AC540" i="4"/>
  <c r="AC572" i="4"/>
  <c r="AB425" i="4"/>
  <c r="AJ433" i="4"/>
  <c r="AC436" i="4"/>
  <c r="AJ449" i="4"/>
  <c r="AB457" i="4"/>
  <c r="AC465" i="4"/>
  <c r="AC469" i="4"/>
  <c r="AC485" i="4"/>
  <c r="AC504" i="4"/>
  <c r="AC424" i="4"/>
  <c r="AB429" i="4"/>
  <c r="AJ437" i="4"/>
  <c r="AC440" i="4"/>
  <c r="AB445" i="4"/>
  <c r="AJ453" i="4"/>
  <c r="AC456" i="4"/>
  <c r="AC481" i="4"/>
  <c r="AC484" i="4"/>
  <c r="AC497" i="4"/>
  <c r="AC500" i="4"/>
  <c r="AB510" i="4"/>
  <c r="AJ513" i="4"/>
  <c r="AB526" i="4"/>
  <c r="AJ529" i="4"/>
  <c r="AB542" i="4"/>
  <c r="AJ545" i="4"/>
  <c r="AB558" i="4"/>
  <c r="AB437" i="4"/>
  <c r="AB453" i="4"/>
  <c r="AC476" i="4"/>
  <c r="AC492" i="4"/>
  <c r="AC505" i="4"/>
  <c r="AC556" i="4"/>
  <c r="AC459" i="4"/>
  <c r="AB441" i="4"/>
  <c r="AC452" i="4"/>
  <c r="AC461" i="4"/>
  <c r="AC472" i="4"/>
  <c r="AC488" i="4"/>
  <c r="AJ784" i="4"/>
  <c r="AJ780" i="4"/>
  <c r="AJ776" i="4"/>
  <c r="AJ772" i="4"/>
  <c r="AJ768" i="4"/>
  <c r="AJ764" i="4"/>
  <c r="AJ760" i="4"/>
  <c r="AJ756" i="4"/>
  <c r="AJ752" i="4"/>
  <c r="AJ748" i="4"/>
  <c r="AJ744" i="4"/>
  <c r="AJ740" i="4"/>
  <c r="AJ736" i="4"/>
  <c r="AJ732" i="4"/>
  <c r="AJ728" i="4"/>
  <c r="AJ724" i="4"/>
  <c r="AJ720" i="4"/>
  <c r="AJ716" i="4"/>
  <c r="AJ712" i="4"/>
  <c r="AJ708" i="4"/>
  <c r="AJ704" i="4"/>
  <c r="AJ700" i="4"/>
  <c r="AJ783" i="4"/>
  <c r="AJ779" i="4"/>
  <c r="AJ775" i="4"/>
  <c r="AJ771" i="4"/>
  <c r="AJ767" i="4"/>
  <c r="AJ763" i="4"/>
  <c r="AJ759" i="4"/>
  <c r="AJ755" i="4"/>
  <c r="AJ751" i="4"/>
  <c r="AJ747" i="4"/>
  <c r="AJ743" i="4"/>
  <c r="AJ739" i="4"/>
  <c r="AJ735" i="4"/>
  <c r="AJ731" i="4"/>
  <c r="AJ727" i="4"/>
  <c r="AJ723" i="4"/>
  <c r="AJ719" i="4"/>
  <c r="AJ715" i="4"/>
  <c r="AJ711" i="4"/>
  <c r="AJ707" i="4"/>
  <c r="AJ703" i="4"/>
  <c r="AJ699" i="4"/>
  <c r="AJ781" i="4"/>
  <c r="AJ777" i="4"/>
  <c r="AJ773" i="4"/>
  <c r="AJ769" i="4"/>
  <c r="AJ765" i="4"/>
  <c r="AJ761" i="4"/>
  <c r="AJ757" i="4"/>
  <c r="AJ753" i="4"/>
  <c r="AJ749" i="4"/>
  <c r="AJ745" i="4"/>
  <c r="AJ741" i="4"/>
  <c r="AJ737" i="4"/>
  <c r="AJ733" i="4"/>
  <c r="AJ729" i="4"/>
  <c r="AJ725" i="4"/>
  <c r="AJ721" i="4"/>
  <c r="AJ717" i="4"/>
  <c r="AJ713" i="4"/>
  <c r="AJ709" i="4"/>
  <c r="AJ705" i="4"/>
  <c r="AJ701" i="4"/>
  <c r="AJ698" i="4"/>
  <c r="AJ694" i="4"/>
  <c r="AJ690" i="4"/>
  <c r="AJ686" i="4"/>
  <c r="AJ682" i="4"/>
  <c r="AJ678" i="4"/>
  <c r="AJ674" i="4"/>
  <c r="AJ670" i="4"/>
  <c r="AJ666" i="4"/>
  <c r="AJ662" i="4"/>
  <c r="AJ658" i="4"/>
  <c r="AJ696" i="4"/>
  <c r="AJ692" i="4"/>
  <c r="AJ688" i="4"/>
  <c r="AJ684" i="4"/>
  <c r="AJ697" i="4"/>
  <c r="AJ693" i="4"/>
  <c r="AJ689" i="4"/>
  <c r="AJ685" i="4"/>
  <c r="AJ653" i="4"/>
  <c r="AJ649" i="4"/>
  <c r="AJ645" i="4"/>
  <c r="AJ641" i="4"/>
  <c r="AJ637" i="4"/>
  <c r="AJ633" i="4"/>
  <c r="AJ629" i="4"/>
  <c r="AJ625" i="4"/>
  <c r="AJ621" i="4"/>
  <c r="AJ617" i="4"/>
  <c r="AJ613" i="4"/>
  <c r="AJ609" i="4"/>
  <c r="AJ605" i="4"/>
  <c r="AJ601" i="4"/>
  <c r="AJ597" i="4"/>
  <c r="AJ593" i="4"/>
  <c r="AJ589" i="4"/>
  <c r="AJ585" i="4"/>
  <c r="AJ581" i="4"/>
  <c r="AJ695" i="4"/>
  <c r="AJ691" i="4"/>
  <c r="AJ687" i="4"/>
  <c r="AJ683" i="4"/>
  <c r="AJ655" i="4"/>
  <c r="AJ651" i="4"/>
  <c r="AJ647" i="4"/>
  <c r="AJ643" i="4"/>
  <c r="AJ639" i="4"/>
  <c r="AJ635" i="4"/>
  <c r="AJ631" i="4"/>
  <c r="AJ627" i="4"/>
  <c r="AJ623" i="4"/>
  <c r="AJ619" i="4"/>
  <c r="AJ615" i="4"/>
  <c r="AJ611" i="4"/>
  <c r="AJ607" i="4"/>
  <c r="AJ603" i="4"/>
  <c r="AJ599" i="4"/>
  <c r="AJ595" i="4"/>
  <c r="AJ591" i="4"/>
  <c r="AJ587" i="4"/>
  <c r="AJ583" i="4"/>
  <c r="AJ579" i="4"/>
  <c r="AJ654" i="4"/>
  <c r="AJ650" i="4"/>
  <c r="AJ646" i="4"/>
  <c r="AJ642" i="4"/>
  <c r="AJ638" i="4"/>
  <c r="AJ634" i="4"/>
  <c r="AJ630" i="4"/>
  <c r="AJ626" i="4"/>
  <c r="AJ622" i="4"/>
  <c r="AJ618" i="4"/>
  <c r="AJ614" i="4"/>
  <c r="AJ610" i="4"/>
  <c r="AJ606" i="4"/>
  <c r="AJ602" i="4"/>
  <c r="AJ598" i="4"/>
  <c r="AJ594" i="4"/>
  <c r="AJ590" i="4"/>
  <c r="AJ586" i="4"/>
  <c r="AJ582" i="4"/>
  <c r="AJ578" i="4"/>
  <c r="AJ577" i="4"/>
  <c r="AJ576" i="4"/>
  <c r="AJ572" i="4"/>
  <c r="AJ568" i="4"/>
  <c r="AJ564" i="4"/>
  <c r="AJ560" i="4"/>
  <c r="AJ556" i="4"/>
  <c r="AJ552" i="4"/>
  <c r="AJ548" i="4"/>
  <c r="AJ544" i="4"/>
  <c r="AJ540" i="4"/>
  <c r="AJ536" i="4"/>
  <c r="AJ532" i="4"/>
  <c r="AJ528" i="4"/>
  <c r="AJ524" i="4"/>
  <c r="AJ520" i="4"/>
  <c r="AJ516" i="4"/>
  <c r="AJ512" i="4"/>
  <c r="AJ508" i="4"/>
  <c r="AJ504" i="4"/>
  <c r="AJ500" i="4"/>
  <c r="AJ496" i="4"/>
  <c r="AJ492" i="4"/>
  <c r="AJ488" i="4"/>
  <c r="AJ484" i="4"/>
  <c r="AJ480" i="4"/>
  <c r="AJ476" i="4"/>
  <c r="AJ472" i="4"/>
  <c r="AJ679" i="4"/>
  <c r="AJ675" i="4"/>
  <c r="AJ671" i="4"/>
  <c r="AJ667" i="4"/>
  <c r="AJ663" i="4"/>
  <c r="AJ659" i="4"/>
  <c r="AJ575" i="4"/>
  <c r="AJ571" i="4"/>
  <c r="AJ567" i="4"/>
  <c r="AJ563" i="4"/>
  <c r="AJ559" i="4"/>
  <c r="AJ555" i="4"/>
  <c r="AJ551" i="4"/>
  <c r="AJ547" i="4"/>
  <c r="AJ543" i="4"/>
  <c r="AJ539" i="4"/>
  <c r="AJ535" i="4"/>
  <c r="AJ531" i="4"/>
  <c r="AJ527" i="4"/>
  <c r="AJ523" i="4"/>
  <c r="AJ519" i="4"/>
  <c r="AJ515" i="4"/>
  <c r="AJ511" i="4"/>
  <c r="AJ507" i="4"/>
  <c r="AJ503" i="4"/>
  <c r="AJ499" i="4"/>
  <c r="AJ495" i="4"/>
  <c r="AJ491" i="4"/>
  <c r="AJ487" i="4"/>
  <c r="AJ483" i="4"/>
  <c r="AJ479" i="4"/>
  <c r="AJ475" i="4"/>
  <c r="AJ471" i="4"/>
  <c r="AJ467" i="4"/>
  <c r="AJ463" i="4"/>
  <c r="AJ459" i="4"/>
  <c r="AJ770" i="4"/>
  <c r="AJ754" i="4"/>
  <c r="AJ738" i="4"/>
  <c r="AJ722" i="4"/>
  <c r="AJ706" i="4"/>
  <c r="AJ680" i="4"/>
  <c r="AJ669" i="4"/>
  <c r="AJ664" i="4"/>
  <c r="AJ648" i="4"/>
  <c r="AJ632" i="4"/>
  <c r="AJ616" i="4"/>
  <c r="AJ600" i="4"/>
  <c r="AJ584" i="4"/>
  <c r="AJ573" i="4"/>
  <c r="AJ562" i="4"/>
  <c r="AJ557" i="4"/>
  <c r="AJ546" i="4"/>
  <c r="AJ541" i="4"/>
  <c r="AJ530" i="4"/>
  <c r="AJ525" i="4"/>
  <c r="AJ514" i="4"/>
  <c r="AJ509" i="4"/>
  <c r="AJ456" i="4"/>
  <c r="AJ452" i="4"/>
  <c r="AJ448" i="4"/>
  <c r="AJ444" i="4"/>
  <c r="AJ440" i="4"/>
  <c r="AJ436" i="4"/>
  <c r="AJ432" i="4"/>
  <c r="AJ428" i="4"/>
  <c r="AJ424" i="4"/>
  <c r="AJ570" i="4"/>
  <c r="AJ565" i="4"/>
  <c r="AJ538" i="4"/>
  <c r="AJ533" i="4"/>
  <c r="AJ522" i="4"/>
  <c r="AJ506" i="4"/>
  <c r="AJ498" i="4"/>
  <c r="AJ486" i="4"/>
  <c r="AJ474" i="4"/>
  <c r="AJ450" i="4"/>
  <c r="AJ438" i="4"/>
  <c r="AJ434" i="4"/>
  <c r="AJ422" i="4"/>
  <c r="AJ782" i="4"/>
  <c r="AJ766" i="4"/>
  <c r="AJ734" i="4"/>
  <c r="AJ718" i="4"/>
  <c r="AJ668" i="4"/>
  <c r="AJ652" i="4"/>
  <c r="AJ620" i="4"/>
  <c r="AJ588" i="4"/>
  <c r="AJ774" i="4"/>
  <c r="AJ758" i="4"/>
  <c r="AJ742" i="4"/>
  <c r="AJ726" i="4"/>
  <c r="AJ710" i="4"/>
  <c r="AJ681" i="4"/>
  <c r="AJ676" i="4"/>
  <c r="AJ665" i="4"/>
  <c r="AJ660" i="4"/>
  <c r="AJ644" i="4"/>
  <c r="AJ628" i="4"/>
  <c r="AJ612" i="4"/>
  <c r="AJ596" i="4"/>
  <c r="AJ580" i="4"/>
  <c r="AJ574" i="4"/>
  <c r="AJ569" i="4"/>
  <c r="AJ558" i="4"/>
  <c r="AJ553" i="4"/>
  <c r="AJ542" i="4"/>
  <c r="AJ537" i="4"/>
  <c r="AJ526" i="4"/>
  <c r="AJ521" i="4"/>
  <c r="AJ510" i="4"/>
  <c r="AJ505" i="4"/>
  <c r="AJ501" i="4"/>
  <c r="AJ497" i="4"/>
  <c r="AJ493" i="4"/>
  <c r="AJ489" i="4"/>
  <c r="AJ485" i="4"/>
  <c r="AJ481" i="4"/>
  <c r="AJ477" i="4"/>
  <c r="AJ473" i="4"/>
  <c r="AJ469" i="4"/>
  <c r="AJ468" i="4"/>
  <c r="AJ466" i="4"/>
  <c r="AJ465" i="4"/>
  <c r="AJ464" i="4"/>
  <c r="AJ462" i="4"/>
  <c r="AJ461" i="4"/>
  <c r="AJ460" i="4"/>
  <c r="AJ455" i="4"/>
  <c r="AJ451" i="4"/>
  <c r="AJ447" i="4"/>
  <c r="AJ443" i="4"/>
  <c r="AJ439" i="4"/>
  <c r="AJ435" i="4"/>
  <c r="AJ431" i="4"/>
  <c r="AJ427" i="4"/>
  <c r="AJ423" i="4"/>
  <c r="AJ778" i="4"/>
  <c r="AJ762" i="4"/>
  <c r="AJ746" i="4"/>
  <c r="AJ730" i="4"/>
  <c r="AJ714" i="4"/>
  <c r="AJ677" i="4"/>
  <c r="AJ672" i="4"/>
  <c r="AJ661" i="4"/>
  <c r="AJ656" i="4"/>
  <c r="AJ640" i="4"/>
  <c r="AJ624" i="4"/>
  <c r="AJ608" i="4"/>
  <c r="AJ592" i="4"/>
  <c r="AJ554" i="4"/>
  <c r="AJ549" i="4"/>
  <c r="AJ517" i="4"/>
  <c r="AJ502" i="4"/>
  <c r="AJ494" i="4"/>
  <c r="AJ490" i="4"/>
  <c r="AJ482" i="4"/>
  <c r="AJ478" i="4"/>
  <c r="AJ470" i="4"/>
  <c r="AJ458" i="4"/>
  <c r="AJ454" i="4"/>
  <c r="AJ446" i="4"/>
  <c r="AJ442" i="4"/>
  <c r="AJ430" i="4"/>
  <c r="AJ426" i="4"/>
  <c r="AJ750" i="4"/>
  <c r="AJ702" i="4"/>
  <c r="AJ673" i="4"/>
  <c r="AJ657" i="4"/>
  <c r="AJ636" i="4"/>
  <c r="AJ604" i="4"/>
  <c r="AC561" i="4"/>
  <c r="AB549" i="4"/>
  <c r="AC545" i="4"/>
  <c r="AC529" i="4"/>
  <c r="AB517" i="4"/>
  <c r="AC513" i="4"/>
  <c r="AB458" i="4"/>
  <c r="AB454" i="4"/>
  <c r="AB446" i="4"/>
  <c r="AC445" i="4"/>
  <c r="AB442" i="4"/>
  <c r="AB430" i="4"/>
  <c r="AB426" i="4"/>
  <c r="AC425" i="4"/>
  <c r="AB737" i="4"/>
  <c r="AB695" i="4"/>
  <c r="AB687" i="4"/>
  <c r="AC635" i="4"/>
  <c r="AC603" i="4"/>
  <c r="AB618" i="4"/>
  <c r="AC607" i="4"/>
  <c r="AB602" i="4"/>
  <c r="AC591" i="4"/>
  <c r="AB586" i="4"/>
  <c r="AC577" i="4"/>
  <c r="AC576" i="4"/>
  <c r="AB565" i="4"/>
  <c r="AB562" i="4"/>
  <c r="AC560" i="4"/>
  <c r="AB546" i="4"/>
  <c r="AC544" i="4"/>
  <c r="AB533" i="4"/>
  <c r="AB530" i="4"/>
  <c r="AC528" i="4"/>
  <c r="AB514" i="4"/>
  <c r="AC512" i="4"/>
  <c r="AC457" i="4"/>
  <c r="AC453" i="4"/>
  <c r="AB450" i="4"/>
  <c r="AC449" i="4"/>
  <c r="AC441" i="4"/>
  <c r="AB438" i="4"/>
  <c r="AC437" i="4"/>
  <c r="AB434" i="4"/>
  <c r="AC433" i="4"/>
  <c r="AC429" i="4"/>
  <c r="AB422" i="4"/>
  <c r="AB769" i="4"/>
  <c r="AB753" i="4"/>
  <c r="AB721" i="4"/>
  <c r="AB705" i="4"/>
  <c r="AB693" i="4"/>
  <c r="AB685" i="4"/>
  <c r="AC651" i="4"/>
  <c r="AB646" i="4"/>
  <c r="AB630" i="4"/>
  <c r="AC619" i="4"/>
  <c r="AB614" i="4"/>
  <c r="AB598" i="4"/>
  <c r="AC587" i="4"/>
  <c r="AJ425" i="4"/>
  <c r="AC428" i="4"/>
  <c r="AB433" i="4"/>
  <c r="AJ441" i="4"/>
  <c r="AC444" i="4"/>
  <c r="AB449" i="4"/>
  <c r="AJ457" i="4"/>
  <c r="AC477" i="4"/>
  <c r="AC480" i="4"/>
  <c r="AC493" i="4"/>
  <c r="AC496" i="4"/>
  <c r="AC509" i="4"/>
  <c r="AB513" i="4"/>
  <c r="AJ518" i="4"/>
  <c r="AC525" i="4"/>
  <c r="AB529" i="4"/>
  <c r="AJ534" i="4"/>
  <c r="AC541" i="4"/>
  <c r="AB545" i="4"/>
  <c r="AJ550" i="4"/>
  <c r="AC557" i="4"/>
  <c r="AB561" i="4"/>
  <c r="AJ566" i="4"/>
  <c r="AC573" i="4"/>
  <c r="AB577" i="4"/>
  <c r="AB582" i="4"/>
  <c r="AC623" i="4"/>
  <c r="AB634" i="4"/>
  <c r="AC639" i="4"/>
  <c r="AB650" i="4"/>
  <c r="AC655" i="4"/>
  <c r="AB701" i="4"/>
  <c r="AB717" i="4"/>
  <c r="AB733" i="4"/>
  <c r="AB749" i="4"/>
  <c r="AB765" i="4"/>
  <c r="AB781" i="4"/>
  <c r="AB784" i="4"/>
  <c r="AC783" i="4"/>
  <c r="AB780" i="4"/>
  <c r="AC779" i="4"/>
  <c r="AB776" i="4"/>
  <c r="AC775" i="4"/>
  <c r="AB772" i="4"/>
  <c r="AC771" i="4"/>
  <c r="AB768" i="4"/>
  <c r="AC767" i="4"/>
  <c r="AB764" i="4"/>
  <c r="AC763" i="4"/>
  <c r="AB760" i="4"/>
  <c r="AC759" i="4"/>
  <c r="AB756" i="4"/>
  <c r="AC755" i="4"/>
  <c r="AB752" i="4"/>
  <c r="AC751" i="4"/>
  <c r="AB748" i="4"/>
  <c r="AC747" i="4"/>
  <c r="AB744" i="4"/>
  <c r="AC743" i="4"/>
  <c r="AB740" i="4"/>
  <c r="AC739" i="4"/>
  <c r="AB736" i="4"/>
  <c r="AC735" i="4"/>
  <c r="AB732" i="4"/>
  <c r="AC731" i="4"/>
  <c r="AB728" i="4"/>
  <c r="AC727" i="4"/>
  <c r="AB724" i="4"/>
  <c r="AC723" i="4"/>
  <c r="AB720" i="4"/>
  <c r="AC719" i="4"/>
  <c r="AB716" i="4"/>
  <c r="AC715" i="4"/>
  <c r="AB712" i="4"/>
  <c r="AC711" i="4"/>
  <c r="AB708" i="4"/>
  <c r="AC707" i="4"/>
  <c r="AB704" i="4"/>
  <c r="AC703" i="4"/>
  <c r="AB783" i="4"/>
  <c r="AC782" i="4"/>
  <c r="AB779" i="4"/>
  <c r="AC778" i="4"/>
  <c r="AB775" i="4"/>
  <c r="AC774" i="4"/>
  <c r="AB771" i="4"/>
  <c r="AC770" i="4"/>
  <c r="AB767" i="4"/>
  <c r="AC766" i="4"/>
  <c r="AB763" i="4"/>
  <c r="AC762" i="4"/>
  <c r="AB759" i="4"/>
  <c r="AC758" i="4"/>
  <c r="AB755" i="4"/>
  <c r="AC754" i="4"/>
  <c r="AB751" i="4"/>
  <c r="AC750" i="4"/>
  <c r="AB747" i="4"/>
  <c r="AC746" i="4"/>
  <c r="AB743" i="4"/>
  <c r="AC742" i="4"/>
  <c r="AB739" i="4"/>
  <c r="AC738" i="4"/>
  <c r="AB735" i="4"/>
  <c r="AC734" i="4"/>
  <c r="AB731" i="4"/>
  <c r="AC730" i="4"/>
  <c r="AB727" i="4"/>
  <c r="AC726" i="4"/>
  <c r="AB723" i="4"/>
  <c r="AC722" i="4"/>
  <c r="AB719" i="4"/>
  <c r="AC718" i="4"/>
  <c r="AB715" i="4"/>
  <c r="AC714" i="4"/>
  <c r="AB711" i="4"/>
  <c r="AC710" i="4"/>
  <c r="AB707" i="4"/>
  <c r="AC706" i="4"/>
  <c r="AB703" i="4"/>
  <c r="AC702" i="4"/>
  <c r="AB698" i="4"/>
  <c r="AC697" i="4"/>
  <c r="AB694" i="4"/>
  <c r="AC693" i="4"/>
  <c r="AB690" i="4"/>
  <c r="AC689" i="4"/>
  <c r="AB686" i="4"/>
  <c r="AC685" i="4"/>
  <c r="AB682" i="4"/>
  <c r="AC681" i="4"/>
  <c r="AB678" i="4"/>
  <c r="AC677" i="4"/>
  <c r="AB674" i="4"/>
  <c r="AC673" i="4"/>
  <c r="AB670" i="4"/>
  <c r="AC669" i="4"/>
  <c r="AB666" i="4"/>
  <c r="AC665" i="4"/>
  <c r="AB662" i="4"/>
  <c r="AC661" i="4"/>
  <c r="AB658" i="4"/>
  <c r="AC657" i="4"/>
  <c r="AC784" i="4"/>
  <c r="AC781" i="4"/>
  <c r="AC780" i="4"/>
  <c r="AC777" i="4"/>
  <c r="AC776" i="4"/>
  <c r="AC773" i="4"/>
  <c r="AC772" i="4"/>
  <c r="AC769" i="4"/>
  <c r="AC768" i="4"/>
  <c r="AC765" i="4"/>
  <c r="AC764" i="4"/>
  <c r="AC761" i="4"/>
  <c r="AC760" i="4"/>
  <c r="AC757" i="4"/>
  <c r="AC756" i="4"/>
  <c r="AC753" i="4"/>
  <c r="AC752" i="4"/>
  <c r="AC749" i="4"/>
  <c r="AC748" i="4"/>
  <c r="AC745" i="4"/>
  <c r="AC744" i="4"/>
  <c r="AC741" i="4"/>
  <c r="AC740" i="4"/>
  <c r="AC737" i="4"/>
  <c r="AC736" i="4"/>
  <c r="AC733" i="4"/>
  <c r="AC732" i="4"/>
  <c r="AC729" i="4"/>
  <c r="AC728" i="4"/>
  <c r="AC725" i="4"/>
  <c r="AC724" i="4"/>
  <c r="AC721" i="4"/>
  <c r="AC720" i="4"/>
  <c r="AC717" i="4"/>
  <c r="AC716" i="4"/>
  <c r="AC713" i="4"/>
  <c r="AC712" i="4"/>
  <c r="AC709" i="4"/>
  <c r="AC708" i="4"/>
  <c r="AC705" i="4"/>
  <c r="AC704" i="4"/>
  <c r="AC701" i="4"/>
  <c r="AC700" i="4"/>
  <c r="AC699" i="4"/>
  <c r="AB696" i="4"/>
  <c r="AC695" i="4"/>
  <c r="AB692" i="4"/>
  <c r="AC691" i="4"/>
  <c r="AB688" i="4"/>
  <c r="AC687" i="4"/>
  <c r="AB684" i="4"/>
  <c r="AC683" i="4"/>
  <c r="AC682" i="4"/>
  <c r="AB681" i="4"/>
  <c r="AB680" i="4"/>
  <c r="AC679" i="4"/>
  <c r="AC678" i="4"/>
  <c r="AB677" i="4"/>
  <c r="AB676" i="4"/>
  <c r="AC675" i="4"/>
  <c r="AC674" i="4"/>
  <c r="AB673" i="4"/>
  <c r="AB672" i="4"/>
  <c r="AC671" i="4"/>
  <c r="AC670" i="4"/>
  <c r="AB669" i="4"/>
  <c r="AB668" i="4"/>
  <c r="AC667" i="4"/>
  <c r="AC666" i="4"/>
  <c r="AB665" i="4"/>
  <c r="AB664" i="4"/>
  <c r="AC663" i="4"/>
  <c r="AC662" i="4"/>
  <c r="AB661" i="4"/>
  <c r="AB660" i="4"/>
  <c r="AC659" i="4"/>
  <c r="AC658" i="4"/>
  <c r="AB657" i="4"/>
  <c r="AC656" i="4"/>
  <c r="AB653" i="4"/>
  <c r="AC652" i="4"/>
  <c r="AB649" i="4"/>
  <c r="AC648" i="4"/>
  <c r="AB645" i="4"/>
  <c r="AC644" i="4"/>
  <c r="AB641" i="4"/>
  <c r="AC640" i="4"/>
  <c r="AB637" i="4"/>
  <c r="AC636" i="4"/>
  <c r="AB633" i="4"/>
  <c r="AC632" i="4"/>
  <c r="AB629" i="4"/>
  <c r="AC628" i="4"/>
  <c r="AB625" i="4"/>
  <c r="AC624" i="4"/>
  <c r="AB621" i="4"/>
  <c r="AC620" i="4"/>
  <c r="AB617" i="4"/>
  <c r="AC616" i="4"/>
  <c r="AB613" i="4"/>
  <c r="AC612" i="4"/>
  <c r="AB609" i="4"/>
  <c r="AC608" i="4"/>
  <c r="AB605" i="4"/>
  <c r="AC604" i="4"/>
  <c r="AB601" i="4"/>
  <c r="AC600" i="4"/>
  <c r="AB597" i="4"/>
  <c r="AC596" i="4"/>
  <c r="AB593" i="4"/>
  <c r="AC592" i="4"/>
  <c r="AB589" i="4"/>
  <c r="AC588" i="4"/>
  <c r="AB585" i="4"/>
  <c r="AC584" i="4"/>
  <c r="AB581" i="4"/>
  <c r="AC580" i="4"/>
  <c r="AB700" i="4"/>
  <c r="AB655" i="4"/>
  <c r="AC654" i="4"/>
  <c r="AB651" i="4"/>
  <c r="AC650" i="4"/>
  <c r="AB647" i="4"/>
  <c r="AC646" i="4"/>
  <c r="AB643" i="4"/>
  <c r="AC642" i="4"/>
  <c r="AB639" i="4"/>
  <c r="AC638" i="4"/>
  <c r="AB635" i="4"/>
  <c r="AC634" i="4"/>
  <c r="AB631" i="4"/>
  <c r="AC630" i="4"/>
  <c r="AB627" i="4"/>
  <c r="AC626" i="4"/>
  <c r="AB623" i="4"/>
  <c r="AC622" i="4"/>
  <c r="AB619" i="4"/>
  <c r="AC618" i="4"/>
  <c r="AB615" i="4"/>
  <c r="AC614" i="4"/>
  <c r="AB611" i="4"/>
  <c r="AC610" i="4"/>
  <c r="AB607" i="4"/>
  <c r="AC606" i="4"/>
  <c r="AB603" i="4"/>
  <c r="AC602" i="4"/>
  <c r="AB599" i="4"/>
  <c r="AC598" i="4"/>
  <c r="AB595" i="4"/>
  <c r="AC594" i="4"/>
  <c r="AB591" i="4"/>
  <c r="AC590" i="4"/>
  <c r="AB587" i="4"/>
  <c r="AC586" i="4"/>
  <c r="AB583" i="4"/>
  <c r="AC582" i="4"/>
  <c r="AB579" i="4"/>
  <c r="AC578" i="4"/>
  <c r="AB699" i="4"/>
  <c r="AC694" i="4"/>
  <c r="AB691" i="4"/>
  <c r="AC686" i="4"/>
  <c r="AB683" i="4"/>
  <c r="AC680" i="4"/>
  <c r="AB679" i="4"/>
  <c r="AC676" i="4"/>
  <c r="AB675" i="4"/>
  <c r="AC672" i="4"/>
  <c r="AB671" i="4"/>
  <c r="AC668" i="4"/>
  <c r="AB667" i="4"/>
  <c r="AC664" i="4"/>
  <c r="AB663" i="4"/>
  <c r="AC660" i="4"/>
  <c r="AB659" i="4"/>
  <c r="AB576" i="4"/>
  <c r="AC575" i="4"/>
  <c r="AB572" i="4"/>
  <c r="AC571" i="4"/>
  <c r="AB568" i="4"/>
  <c r="AC567" i="4"/>
  <c r="AB564" i="4"/>
  <c r="AC563" i="4"/>
  <c r="AB560" i="4"/>
  <c r="AC559" i="4"/>
  <c r="AB556" i="4"/>
  <c r="AC555" i="4"/>
  <c r="AB552" i="4"/>
  <c r="AC551" i="4"/>
  <c r="AB548" i="4"/>
  <c r="AC547" i="4"/>
  <c r="AB544" i="4"/>
  <c r="AC543" i="4"/>
  <c r="AB540" i="4"/>
  <c r="AC539" i="4"/>
  <c r="AB536" i="4"/>
  <c r="AC535" i="4"/>
  <c r="AB532" i="4"/>
  <c r="AC531" i="4"/>
  <c r="AB528" i="4"/>
  <c r="AC527" i="4"/>
  <c r="AB524" i="4"/>
  <c r="AC523" i="4"/>
  <c r="AB520" i="4"/>
  <c r="AC519" i="4"/>
  <c r="AB516" i="4"/>
  <c r="AC515" i="4"/>
  <c r="AB512" i="4"/>
  <c r="AC511" i="4"/>
  <c r="AB508" i="4"/>
  <c r="AC507" i="4"/>
  <c r="AB504" i="4"/>
  <c r="AC503" i="4"/>
  <c r="AB500" i="4"/>
  <c r="AC499" i="4"/>
  <c r="AB496" i="4"/>
  <c r="AC495" i="4"/>
  <c r="AB492" i="4"/>
  <c r="AC491" i="4"/>
  <c r="AB488" i="4"/>
  <c r="AC487" i="4"/>
  <c r="AB484" i="4"/>
  <c r="AC483" i="4"/>
  <c r="AB480" i="4"/>
  <c r="AC479" i="4"/>
  <c r="AB476" i="4"/>
  <c r="AC475" i="4"/>
  <c r="AB472" i="4"/>
  <c r="AC471" i="4"/>
  <c r="AB782" i="4"/>
  <c r="AB778" i="4"/>
  <c r="AB774" i="4"/>
  <c r="AB770" i="4"/>
  <c r="AB766" i="4"/>
  <c r="AB762" i="4"/>
  <c r="AB758" i="4"/>
  <c r="AB754" i="4"/>
  <c r="AB750" i="4"/>
  <c r="AB746" i="4"/>
  <c r="AB742" i="4"/>
  <c r="AB738" i="4"/>
  <c r="AB734" i="4"/>
  <c r="AB730" i="4"/>
  <c r="AB726" i="4"/>
  <c r="AB722" i="4"/>
  <c r="AB718" i="4"/>
  <c r="AB714" i="4"/>
  <c r="AB710" i="4"/>
  <c r="AB706" i="4"/>
  <c r="AB702" i="4"/>
  <c r="AB697" i="4"/>
  <c r="AC692" i="4"/>
  <c r="AB689" i="4"/>
  <c r="AC684" i="4"/>
  <c r="AB656" i="4"/>
  <c r="AC653" i="4"/>
  <c r="AB652" i="4"/>
  <c r="AC649" i="4"/>
  <c r="AB648" i="4"/>
  <c r="AC645" i="4"/>
  <c r="AB644" i="4"/>
  <c r="AC641" i="4"/>
  <c r="AB640" i="4"/>
  <c r="AC637" i="4"/>
  <c r="AB636" i="4"/>
  <c r="AC633" i="4"/>
  <c r="AB632" i="4"/>
  <c r="AC629" i="4"/>
  <c r="AB628" i="4"/>
  <c r="AC625" i="4"/>
  <c r="AB624" i="4"/>
  <c r="AC621" i="4"/>
  <c r="AB620" i="4"/>
  <c r="AC617" i="4"/>
  <c r="AB616" i="4"/>
  <c r="AC613" i="4"/>
  <c r="AB612" i="4"/>
  <c r="AC609" i="4"/>
  <c r="AB608" i="4"/>
  <c r="AC605" i="4"/>
  <c r="AB604" i="4"/>
  <c r="AC601" i="4"/>
  <c r="AB600" i="4"/>
  <c r="AC597" i="4"/>
  <c r="AB596" i="4"/>
  <c r="AC593" i="4"/>
  <c r="AB592" i="4"/>
  <c r="AC589" i="4"/>
  <c r="AB588" i="4"/>
  <c r="AC585" i="4"/>
  <c r="AB584" i="4"/>
  <c r="AC581" i="4"/>
  <c r="AB580" i="4"/>
  <c r="AB575" i="4"/>
  <c r="AC574" i="4"/>
  <c r="AB571" i="4"/>
  <c r="AC570" i="4"/>
  <c r="AB567" i="4"/>
  <c r="AC566" i="4"/>
  <c r="AB563" i="4"/>
  <c r="AC562" i="4"/>
  <c r="AB559" i="4"/>
  <c r="AC558" i="4"/>
  <c r="AB555" i="4"/>
  <c r="AC554" i="4"/>
  <c r="AB551" i="4"/>
  <c r="AC550" i="4"/>
  <c r="AB547" i="4"/>
  <c r="AC546" i="4"/>
  <c r="AB543" i="4"/>
  <c r="AC542" i="4"/>
  <c r="AB539" i="4"/>
  <c r="AC538" i="4"/>
  <c r="AB535" i="4"/>
  <c r="AC534" i="4"/>
  <c r="AB531" i="4"/>
  <c r="AC530" i="4"/>
  <c r="AB527" i="4"/>
  <c r="AC526" i="4"/>
  <c r="AB523" i="4"/>
  <c r="AC522" i="4"/>
  <c r="AB519" i="4"/>
  <c r="AC518" i="4"/>
  <c r="AB515" i="4"/>
  <c r="AC514" i="4"/>
  <c r="AB511" i="4"/>
  <c r="AC510" i="4"/>
  <c r="AB507" i="4"/>
  <c r="AC506" i="4"/>
  <c r="AB503" i="4"/>
  <c r="AC502" i="4"/>
  <c r="AB499" i="4"/>
  <c r="AC498" i="4"/>
  <c r="AB495" i="4"/>
  <c r="AC494" i="4"/>
  <c r="AB491" i="4"/>
  <c r="AC490" i="4"/>
  <c r="AB487" i="4"/>
  <c r="AC486" i="4"/>
  <c r="AB483" i="4"/>
  <c r="AC482" i="4"/>
  <c r="AB479" i="4"/>
  <c r="AC478" i="4"/>
  <c r="AB475" i="4"/>
  <c r="AC474" i="4"/>
  <c r="AB471" i="4"/>
  <c r="AC470" i="4"/>
  <c r="AB467" i="4"/>
  <c r="AC466" i="4"/>
  <c r="AB463" i="4"/>
  <c r="AC462" i="4"/>
  <c r="AC422" i="4"/>
  <c r="AB423" i="4"/>
  <c r="AC426" i="4"/>
  <c r="AB427" i="4"/>
  <c r="AC430" i="4"/>
  <c r="AB431" i="4"/>
  <c r="AC434" i="4"/>
  <c r="AB435" i="4"/>
  <c r="AC438" i="4"/>
  <c r="AB439" i="4"/>
  <c r="AC442" i="4"/>
  <c r="AB443" i="4"/>
  <c r="AC446" i="4"/>
  <c r="AB447" i="4"/>
  <c r="AC450" i="4"/>
  <c r="AB451" i="4"/>
  <c r="AC454" i="4"/>
  <c r="AB455" i="4"/>
  <c r="AC458" i="4"/>
  <c r="AB459" i="4"/>
  <c r="AB460" i="4"/>
  <c r="AB464" i="4"/>
  <c r="AB468" i="4"/>
  <c r="AC516" i="4"/>
  <c r="AC517" i="4"/>
  <c r="AB518" i="4"/>
  <c r="AB521" i="4"/>
  <c r="AC532" i="4"/>
  <c r="AC533" i="4"/>
  <c r="AB534" i="4"/>
  <c r="AB537" i="4"/>
  <c r="AC548" i="4"/>
  <c r="AC549" i="4"/>
  <c r="AB550" i="4"/>
  <c r="AB553" i="4"/>
  <c r="AC564" i="4"/>
  <c r="AC565" i="4"/>
  <c r="AB566" i="4"/>
  <c r="AB569" i="4"/>
  <c r="AC579" i="4"/>
  <c r="AB590" i="4"/>
  <c r="AC595" i="4"/>
  <c r="AB606" i="4"/>
  <c r="AC611" i="4"/>
  <c r="AB622" i="4"/>
  <c r="AC627" i="4"/>
  <c r="AB638" i="4"/>
  <c r="AC643" i="4"/>
  <c r="AB654" i="4"/>
  <c r="AB713" i="4"/>
  <c r="AB729" i="4"/>
  <c r="AB745" i="4"/>
  <c r="AB761" i="4"/>
  <c r="AB777" i="4"/>
  <c r="AC423" i="4"/>
  <c r="AB424" i="4"/>
  <c r="AC427" i="4"/>
  <c r="AB428" i="4"/>
  <c r="AC431" i="4"/>
  <c r="AB432" i="4"/>
  <c r="AC435" i="4"/>
  <c r="AB436" i="4"/>
  <c r="AC439" i="4"/>
  <c r="AB440" i="4"/>
  <c r="AC443" i="4"/>
  <c r="AB444" i="4"/>
  <c r="AC447" i="4"/>
  <c r="AB448" i="4"/>
  <c r="AC451" i="4"/>
  <c r="AB452" i="4"/>
  <c r="AC455" i="4"/>
  <c r="AB456" i="4"/>
  <c r="AC460" i="4"/>
  <c r="AB461" i="4"/>
  <c r="AB462" i="4"/>
  <c r="AC463" i="4"/>
  <c r="AC464" i="4"/>
  <c r="AB465" i="4"/>
  <c r="AB466" i="4"/>
  <c r="AC467" i="4"/>
  <c r="AC468" i="4"/>
  <c r="AB469" i="4"/>
  <c r="AB470" i="4"/>
  <c r="AB473" i="4"/>
  <c r="AB474" i="4"/>
  <c r="AB477" i="4"/>
  <c r="AB478" i="4"/>
  <c r="AB481" i="4"/>
  <c r="AB482" i="4"/>
  <c r="AB485" i="4"/>
  <c r="AB486" i="4"/>
  <c r="AB489" i="4"/>
  <c r="AB490" i="4"/>
  <c r="AB493" i="4"/>
  <c r="AB494" i="4"/>
  <c r="AB497" i="4"/>
  <c r="AB498" i="4"/>
  <c r="AB501" i="4"/>
  <c r="AB502" i="4"/>
  <c r="AB505" i="4"/>
  <c r="AB506" i="4"/>
  <c r="AB509" i="4"/>
  <c r="AC520" i="4"/>
  <c r="AC521" i="4"/>
  <c r="AB522" i="4"/>
  <c r="AB525" i="4"/>
  <c r="AC536" i="4"/>
  <c r="AC537" i="4"/>
  <c r="AB538" i="4"/>
  <c r="AB541" i="4"/>
  <c r="AC552" i="4"/>
  <c r="AC553" i="4"/>
  <c r="AB554" i="4"/>
  <c r="AB557" i="4"/>
  <c r="AC568" i="4"/>
  <c r="AC569" i="4"/>
  <c r="AB570" i="4"/>
  <c r="AB573" i="4"/>
  <c r="AB578" i="4"/>
  <c r="AC583" i="4"/>
  <c r="AB594" i="4"/>
  <c r="AC599" i="4"/>
  <c r="AB610" i="4"/>
  <c r="AC615" i="4"/>
  <c r="AB626" i="4"/>
  <c r="AC631" i="4"/>
  <c r="AB642" i="4"/>
  <c r="AC647" i="4"/>
  <c r="AC688" i="4"/>
  <c r="AC690" i="4"/>
  <c r="AC696" i="4"/>
  <c r="AC698" i="4"/>
  <c r="AB709" i="4"/>
  <c r="AB725" i="4"/>
  <c r="AB741" i="4"/>
  <c r="AB757" i="4"/>
  <c r="AB773" i="4"/>
  <c r="I24" i="1" l="1"/>
  <c r="I321" i="1" l="1"/>
  <c r="I320" i="1"/>
  <c r="I316" i="1"/>
  <c r="I282" i="1" l="1"/>
  <c r="I319" i="1" l="1"/>
  <c r="I318" i="1"/>
  <c r="I317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5" i="1"/>
  <c r="I164" i="1"/>
  <c r="I163" i="1"/>
  <c r="I161" i="1"/>
  <c r="I160" i="1"/>
  <c r="I159" i="1"/>
  <c r="I162" i="1"/>
  <c r="I143" i="1" l="1"/>
  <c r="I142" i="1"/>
  <c r="I141" i="1"/>
  <c r="I112" i="1"/>
  <c r="I111" i="1"/>
  <c r="I110" i="1"/>
  <c r="I109" i="1"/>
  <c r="I108" i="1"/>
  <c r="I166" i="1" l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 l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3" i="1"/>
  <c r="I22" i="1"/>
  <c r="I21" i="1"/>
  <c r="I20" i="1"/>
  <c r="I19" i="1"/>
  <c r="I18" i="1"/>
  <c r="I17" i="1"/>
  <c r="I16" i="1"/>
  <c r="I15" i="1"/>
  <c r="I14" i="1"/>
  <c r="I13" i="1"/>
  <c r="I421" i="1" l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806" i="1" l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</calcChain>
</file>

<file path=xl/comments1.xml><?xml version="1.0" encoding="utf-8"?>
<comments xmlns="http://schemas.openxmlformats.org/spreadsheetml/2006/main">
  <authors>
    <author>USER</author>
    <author>LUZ SAIDA ARIAS MENA</author>
  </authors>
  <commentList>
    <comment ref="B11" authorId="0">
      <text>
        <r>
          <rPr>
            <sz val="9"/>
            <color indexed="81"/>
            <rFont val="Tahoma"/>
            <family val="2"/>
          </rPr>
          <t xml:space="preserve">Número automático asignado sólo para las PQR que ingresan por el formulario web. Si no tiene escriba N/A.
</t>
        </r>
      </text>
    </comment>
    <comment ref="E11" authorId="1">
      <text>
        <r>
          <rPr>
            <sz val="9"/>
            <color indexed="81"/>
            <rFont val="Tahoma"/>
            <family val="2"/>
          </rPr>
          <t>C</t>
        </r>
        <r>
          <rPr>
            <sz val="8"/>
            <color indexed="81"/>
            <rFont val="Tahoma"/>
            <family val="2"/>
          </rPr>
          <t>orresponde a la fecha de recibo de la PQR.</t>
        </r>
      </text>
    </comment>
    <comment ref="H11" authorId="1">
      <text>
        <r>
          <rPr>
            <sz val="8"/>
            <color indexed="81"/>
            <rFont val="Tahoma"/>
            <family val="2"/>
          </rPr>
          <t>Ingrese la fecha en la que se dio respuesta definitiva a la PQR.</t>
        </r>
      </text>
    </comment>
    <comment ref="I11" authorId="1">
      <text>
        <r>
          <rPr>
            <sz val="8"/>
            <color indexed="81"/>
            <rFont val="Tahoma"/>
            <family val="2"/>
          </rPr>
          <t>Campo automático, No modificar.</t>
        </r>
        <r>
          <rPr>
            <sz val="9"/>
            <color indexed="81"/>
            <rFont val="Tahoma"/>
            <family val="2"/>
          </rPr>
          <t xml:space="preserve"> 
</t>
        </r>
      </text>
    </comment>
    <comment ref="J11" authorId="0">
      <text>
        <r>
          <rPr>
            <sz val="8"/>
            <color indexed="81"/>
            <rFont val="Tahoma"/>
            <family val="2"/>
          </rPr>
          <t>Indique si hubo necesidad de realizar recordatorio a la dependencia para la respuesta, y la fecha en que se realizó.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USER</author>
    <author>LUZ SAIDA ARIAS MENA</author>
  </authors>
  <commentList>
    <comment ref="B11" authorId="0">
      <text>
        <r>
          <rPr>
            <sz val="9"/>
            <color indexed="81"/>
            <rFont val="Tahoma"/>
            <family val="2"/>
          </rPr>
          <t xml:space="preserve">Número automático asignado sólo para las PQR que ingresan por el formulario web. Si no tiene escriba N/A.
</t>
        </r>
      </text>
    </comment>
    <comment ref="E11" authorId="1">
      <text>
        <r>
          <rPr>
            <sz val="9"/>
            <color indexed="81"/>
            <rFont val="Tahoma"/>
            <family val="2"/>
          </rPr>
          <t>C</t>
        </r>
        <r>
          <rPr>
            <sz val="8"/>
            <color indexed="81"/>
            <rFont val="Tahoma"/>
            <family val="2"/>
          </rPr>
          <t>orresponde a la fecha de recibo de la PQR.</t>
        </r>
      </text>
    </comment>
    <comment ref="H11" authorId="1">
      <text>
        <r>
          <rPr>
            <sz val="8"/>
            <color indexed="81"/>
            <rFont val="Tahoma"/>
            <family val="2"/>
          </rPr>
          <t>Ingrese la fecha en la que se dio respuesta definitiva a la PQR.</t>
        </r>
      </text>
    </comment>
    <comment ref="I11" authorId="1">
      <text>
        <r>
          <rPr>
            <sz val="8"/>
            <color indexed="81"/>
            <rFont val="Tahoma"/>
            <family val="2"/>
          </rPr>
          <t>Campo automático, No modificar.</t>
        </r>
        <r>
          <rPr>
            <sz val="9"/>
            <color indexed="81"/>
            <rFont val="Tahoma"/>
            <family val="2"/>
          </rPr>
          <t xml:space="preserve"> 
</t>
        </r>
      </text>
    </comment>
    <comment ref="J11" authorId="0">
      <text>
        <r>
          <rPr>
            <sz val="8"/>
            <color indexed="81"/>
            <rFont val="Tahoma"/>
            <family val="2"/>
          </rPr>
          <t>Indique si hubo necesidad de realizar recordatorio a la dependencia para la respuesta, y la fecha en que se realizó.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<sst xmlns="http://schemas.openxmlformats.org/spreadsheetml/2006/main" count="6297" uniqueCount="110">
  <si>
    <t>Estado</t>
  </si>
  <si>
    <t>Prioridad</t>
  </si>
  <si>
    <t>Asignado a:</t>
  </si>
  <si>
    <t>Abierto el día</t>
  </si>
  <si>
    <t>Alta</t>
  </si>
  <si>
    <t>Baja</t>
  </si>
  <si>
    <t>Media</t>
  </si>
  <si>
    <t>Tickets</t>
  </si>
  <si>
    <t>Cantidad de días abierto</t>
  </si>
  <si>
    <t>Fecha de Resolución</t>
  </si>
  <si>
    <t>Cantidad</t>
  </si>
  <si>
    <t># Tickets abiertos</t>
  </si>
  <si>
    <t>#</t>
  </si>
  <si>
    <t>Jer. Inv</t>
  </si>
  <si>
    <t>Resumen</t>
  </si>
  <si>
    <t>Contador</t>
  </si>
  <si>
    <t># ord.</t>
  </si>
  <si>
    <t>Dias ab.</t>
  </si>
  <si>
    <t>Dias ab. Ordenado</t>
  </si>
  <si>
    <t>N°</t>
  </si>
  <si>
    <t>Nombre</t>
  </si>
  <si>
    <t>Nombre ordenado</t>
  </si>
  <si>
    <t xml:space="preserve">OBSERVACIONES </t>
  </si>
  <si>
    <t xml:space="preserve">Forma de Presentación </t>
  </si>
  <si>
    <t>Punto de Recepción y Atención:</t>
  </si>
  <si>
    <t>Período Reportado (mes/ año)</t>
  </si>
  <si>
    <t>REGISTRO Y CONTROL DE INCIDENCIAS - PETICIONES, QUEJAS, RECLAMOS, SUGERENCIAS, DENUNCIAS Y SOLICITUDES DE INFORMACIÓN 
QUE INGRESEN A TRAVÉS DE LOS PUNTOS DE INFORMACIÓN Y ATENCIÓN AL CIUDADANO - PIAC</t>
  </si>
  <si>
    <t xml:space="preserve">Número de Radicado de la PQR </t>
  </si>
  <si>
    <t>ITEM</t>
  </si>
  <si>
    <t xml:space="preserve">Carácter de la Petición </t>
  </si>
  <si>
    <t>Clasificación Usuario o peticionario</t>
  </si>
  <si>
    <t>telefónica</t>
  </si>
  <si>
    <t>e-mail</t>
  </si>
  <si>
    <t>chat</t>
  </si>
  <si>
    <t>formulario web</t>
  </si>
  <si>
    <t>petición</t>
  </si>
  <si>
    <t>queja</t>
  </si>
  <si>
    <t>reclamo</t>
  </si>
  <si>
    <t>Sol. Información</t>
  </si>
  <si>
    <t>Tipo de solicitud</t>
  </si>
  <si>
    <t>usuario externo</t>
  </si>
  <si>
    <t>egresado</t>
  </si>
  <si>
    <t>estudiante</t>
  </si>
  <si>
    <t>Académico</t>
  </si>
  <si>
    <t>Administrativo</t>
  </si>
  <si>
    <t>ANÓNIMO</t>
  </si>
  <si>
    <t>Diseño y elaboración: MSorayaGonzález Vargas- mayo 2020</t>
  </si>
  <si>
    <t>SI</t>
  </si>
  <si>
    <t>NO</t>
  </si>
  <si>
    <t xml:space="preserve">Insistencia 
SI/NO FECHA </t>
  </si>
  <si>
    <t>Soporte Normativo: Acuerdo Superior No. 003 de 2011</t>
  </si>
  <si>
    <t>Admisiones</t>
  </si>
  <si>
    <t>Bienestar Universitario</t>
  </si>
  <si>
    <t>IDEAD</t>
  </si>
  <si>
    <t>Planeación</t>
  </si>
  <si>
    <t>Secretaría General</t>
  </si>
  <si>
    <t>Sistemas</t>
  </si>
  <si>
    <t>Tesorería</t>
  </si>
  <si>
    <t>Vicerrectoría de Recursos</t>
  </si>
  <si>
    <t>PROCESO DE GESTION DOCUMENTAL</t>
  </si>
  <si>
    <r>
      <rPr>
        <b/>
        <i/>
        <sz val="10"/>
        <rFont val="Arial"/>
        <family val="2"/>
      </rPr>
      <t>Código</t>
    </r>
    <r>
      <rPr>
        <i/>
        <sz val="10"/>
        <rFont val="Arial"/>
        <family val="2"/>
      </rPr>
      <t>: FO-GDO-03</t>
    </r>
  </si>
  <si>
    <r>
      <rPr>
        <b/>
        <i/>
        <sz val="10"/>
        <rFont val="Arial"/>
        <family val="2"/>
      </rPr>
      <t xml:space="preserve">Versiòn: </t>
    </r>
    <r>
      <rPr>
        <i/>
        <sz val="10"/>
        <rFont val="Arial"/>
        <family val="2"/>
      </rPr>
      <t>01</t>
    </r>
  </si>
  <si>
    <r>
      <t xml:space="preserve">Fecha de aprobación: </t>
    </r>
    <r>
      <rPr>
        <i/>
        <sz val="10"/>
        <rFont val="Arial"/>
        <family val="2"/>
      </rPr>
      <t>11 de junio de 2020</t>
    </r>
  </si>
  <si>
    <t xml:space="preserve">Pàgina 1 de 1 </t>
  </si>
  <si>
    <t>SISTEMA DE PQRSD Y DE ATENCIÓN AL CIUDADANO</t>
  </si>
  <si>
    <t xml:space="preserve">Coord. Posgrados </t>
  </si>
  <si>
    <t>Área Administrativa</t>
  </si>
  <si>
    <t>Área Académica</t>
  </si>
  <si>
    <t>PIAC</t>
  </si>
  <si>
    <t>Contaduría Pública</t>
  </si>
  <si>
    <t xml:space="preserve">Enfermería </t>
  </si>
  <si>
    <t>Ing.. Agronómica</t>
  </si>
  <si>
    <t>MVZ</t>
  </si>
  <si>
    <t xml:space="preserve">Educación Infantil </t>
  </si>
  <si>
    <t>Educación Física y Deporte.</t>
  </si>
  <si>
    <t>Esp. Salud Famililar</t>
  </si>
  <si>
    <t>Esp. Admón. En Salud</t>
  </si>
  <si>
    <t xml:space="preserve">Esp. Finanzas </t>
  </si>
  <si>
    <t>Esp. SST</t>
  </si>
  <si>
    <t xml:space="preserve">Esp. Gestión de Proyectos </t>
  </si>
  <si>
    <t>M. Gestión Ambiental S.</t>
  </si>
  <si>
    <t>Esp. Admón. Negocios</t>
  </si>
  <si>
    <t>Centro de Idiomas</t>
  </si>
  <si>
    <t>N/A</t>
  </si>
  <si>
    <t>Resuelto</t>
  </si>
  <si>
    <t>Abierto</t>
  </si>
  <si>
    <t>06/03/20/21</t>
  </si>
  <si>
    <t>Recibido el 22/12/2020</t>
  </si>
  <si>
    <t xml:space="preserve"> Recibido el 23/12/2020</t>
  </si>
  <si>
    <t xml:space="preserve"> Recibido el 24/12/2020</t>
  </si>
  <si>
    <t xml:space="preserve"> Recibido el 27/12/2020</t>
  </si>
  <si>
    <t xml:space="preserve"> Recibido el 28/12/2020</t>
  </si>
  <si>
    <t xml:space="preserve"> Recibido el 29/12/2020</t>
  </si>
  <si>
    <t xml:space="preserve"> Recibido el 31/12/2020</t>
  </si>
  <si>
    <t xml:space="preserve"> Recibido el 04/01/2021</t>
  </si>
  <si>
    <t>Recibido 04/01/2021</t>
  </si>
  <si>
    <t>Recibido 05/01/2021</t>
  </si>
  <si>
    <t>Recibido 07/01/2021</t>
  </si>
  <si>
    <t>Recibido 08/01/2021</t>
  </si>
  <si>
    <t>Recibido 09/01/2021</t>
  </si>
  <si>
    <t>Recibido 10/01/2021</t>
  </si>
  <si>
    <t>Recibido 12/01/2021</t>
  </si>
  <si>
    <t>Recibido 13/01/2021</t>
  </si>
  <si>
    <t>Recibido 14/01/2021</t>
  </si>
  <si>
    <t>Recibido 15/01/2021</t>
  </si>
  <si>
    <t>0/08/2021</t>
  </si>
  <si>
    <t xml:space="preserve">Diligenció: Camilo A. Hurtado - CPS PAC Barcelona </t>
  </si>
  <si>
    <t>OBSERVACIONES: A partir del 18 de enero de 2021 se dio trámie a las solicitudes recibidas durante el período comprendido entre el 18 de diciembre de 2021 al 14 de enero de 2021 correspondiente al receso de vacaciones colectivas de fin de año.</t>
  </si>
  <si>
    <t>ENERO de 2021</t>
  </si>
  <si>
    <t>FEBRERO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</si>
</sst>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0287D0"/>
      <name val="Calibri"/>
      <family val="2"/>
      <scheme val="minor"/>
    </font>
    <font>
      <sz val="10"/>
      <color theme="1"/>
      <name val="Times New Roman"/>
      <family val="1"/>
    </font>
    <font>
      <b/>
      <i/>
      <sz val="10"/>
      <name val="Arial"/>
      <family val="2"/>
    </font>
    <font>
      <i/>
      <sz val="10"/>
      <name val="Arial"/>
      <family val="2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sz val="9"/>
      <color indexed="81"/>
      <name val="Tahoma"/>
      <family val="2"/>
    </font>
    <font>
      <sz val="8"/>
      <color indexed="81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2"/>
      <color theme="1"/>
      <name val="Arial"/>
      <family val="2"/>
    </font>
    <font>
      <sz val="9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AEFFF"/>
        <bgColor indexed="64"/>
      </patternFill>
    </fill>
    <fill>
      <patternFill patternType="solid">
        <fgColor rgb="FFF5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14996795556505021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theme="0" tint="-0.14996795556505021"/>
      </right>
      <top style="thin">
        <color indexed="64"/>
      </top>
      <bottom style="medium">
        <color indexed="64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2">
    <xf numFmtId="0" fontId="0" fillId="0" borderId="0"/>
    <xf numFmtId="0" fontId="19" fillId="0" borderId="0"/>
  </cellStyleXfs>
  <cellXfs count="10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164" fontId="3" fillId="0" borderId="0" xfId="0" applyNumberFormat="1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2" xfId="0" applyFont="1" applyBorder="1"/>
    <xf numFmtId="0" fontId="1" fillId="3" borderId="2" xfId="0" applyFont="1" applyFill="1" applyBorder="1" applyAlignment="1">
      <alignment horizontal="center"/>
    </xf>
    <xf numFmtId="0" fontId="5" fillId="0" borderId="2" xfId="0" applyFont="1" applyFill="1" applyBorder="1"/>
    <xf numFmtId="0" fontId="8" fillId="5" borderId="2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11" fillId="0" borderId="0" xfId="0" applyFont="1" applyBorder="1" applyAlignment="1"/>
    <xf numFmtId="0" fontId="0" fillId="0" borderId="0" xfId="0" applyFont="1" applyBorder="1" applyAlignment="1">
      <alignment horizontal="center" wrapText="1"/>
    </xf>
    <xf numFmtId="164" fontId="15" fillId="0" borderId="2" xfId="0" applyNumberFormat="1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4" fillId="0" borderId="0" xfId="0" applyFont="1" applyBorder="1" applyAlignment="1">
      <alignment horizontal="left" vertical="center"/>
    </xf>
    <xf numFmtId="164" fontId="3" fillId="0" borderId="0" xfId="0" applyNumberFormat="1" applyFont="1" applyBorder="1" applyAlignment="1">
      <alignment horizontal="center"/>
    </xf>
    <xf numFmtId="0" fontId="17" fillId="5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164" fontId="15" fillId="4" borderId="2" xfId="0" applyNumberFormat="1" applyFont="1" applyFill="1" applyBorder="1" applyAlignment="1">
      <alignment horizontal="center"/>
    </xf>
    <xf numFmtId="14" fontId="15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/>
    <xf numFmtId="0" fontId="0" fillId="0" borderId="8" xfId="0" applyFont="1" applyBorder="1"/>
    <xf numFmtId="0" fontId="5" fillId="0" borderId="8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14" fontId="15" fillId="0" borderId="2" xfId="0" applyNumberFormat="1" applyFont="1" applyBorder="1" applyAlignment="1">
      <alignment horizontal="center" wrapText="1"/>
    </xf>
    <xf numFmtId="0" fontId="0" fillId="0" borderId="2" xfId="0" applyFont="1" applyBorder="1" applyAlignment="1">
      <alignment wrapText="1"/>
    </xf>
    <xf numFmtId="0" fontId="1" fillId="0" borderId="0" xfId="0" applyFont="1"/>
    <xf numFmtId="0" fontId="1" fillId="0" borderId="2" xfId="0" applyFont="1" applyBorder="1" applyAlignment="1">
      <alignment wrapText="1"/>
    </xf>
    <xf numFmtId="0" fontId="0" fillId="0" borderId="2" xfId="0" applyFont="1" applyFill="1" applyBorder="1" applyAlignment="1">
      <alignment horizontal="center"/>
    </xf>
    <xf numFmtId="0" fontId="0" fillId="4" borderId="2" xfId="0" applyFont="1" applyFill="1" applyBorder="1"/>
    <xf numFmtId="0" fontId="1" fillId="4" borderId="2" xfId="0" applyFont="1" applyFill="1" applyBorder="1"/>
    <xf numFmtId="14" fontId="15" fillId="4" borderId="2" xfId="0" applyNumberFormat="1" applyFont="1" applyFill="1" applyBorder="1" applyAlignment="1">
      <alignment horizontal="center" wrapText="1"/>
    </xf>
    <xf numFmtId="0" fontId="5" fillId="4" borderId="2" xfId="0" applyFont="1" applyFill="1" applyBorder="1"/>
    <xf numFmtId="0" fontId="4" fillId="2" borderId="8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wrapText="1"/>
    </xf>
    <xf numFmtId="0" fontId="0" fillId="0" borderId="11" xfId="0" applyFont="1" applyBorder="1" applyAlignment="1">
      <alignment horizontal="center" wrapText="1"/>
    </xf>
    <xf numFmtId="0" fontId="11" fillId="0" borderId="2" xfId="0" applyFont="1" applyBorder="1" applyAlignment="1">
      <alignment horizontal="left"/>
    </xf>
    <xf numFmtId="0" fontId="0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left" wrapText="1"/>
    </xf>
    <xf numFmtId="0" fontId="14" fillId="0" borderId="11" xfId="0" applyFont="1" applyBorder="1" applyAlignment="1">
      <alignment horizontal="left" wrapText="1"/>
    </xf>
    <xf numFmtId="0" fontId="14" fillId="0" borderId="9" xfId="0" applyFont="1" applyBorder="1" applyAlignment="1">
      <alignment horizontal="left" wrapText="1"/>
    </xf>
    <xf numFmtId="165" fontId="0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14" fillId="0" borderId="10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2" xfId="0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/>
    <xf numFmtId="0" fontId="1" fillId="0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/>
    </xf>
    <xf numFmtId="14" fontId="5" fillId="0" borderId="2" xfId="0" applyNumberFormat="1" applyFont="1" applyFill="1" applyBorder="1" applyAlignment="1">
      <alignment horizontal="center" vertical="center" wrapText="1"/>
    </xf>
    <xf numFmtId="164" fontId="15" fillId="0" borderId="0" xfId="0" applyNumberFormat="1" applyFont="1" applyAlignment="1">
      <alignment horizontal="center"/>
    </xf>
    <xf numFmtId="0" fontId="0" fillId="0" borderId="17" xfId="0" applyNumberFormat="1" applyFont="1" applyBorder="1" applyAlignment="1">
      <alignment horizontal="left" vertical="top" wrapText="1"/>
    </xf>
    <xf numFmtId="0" fontId="1" fillId="0" borderId="18" xfId="0" applyNumberFormat="1" applyFont="1" applyBorder="1" applyAlignment="1">
      <alignment horizontal="left" vertical="top" wrapText="1"/>
    </xf>
    <xf numFmtId="0" fontId="1" fillId="0" borderId="19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3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15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164" fontId="1" fillId="0" borderId="20" xfId="0" applyNumberFormat="1" applyFont="1" applyBorder="1" applyAlignment="1">
      <alignment horizontal="center"/>
    </xf>
    <xf numFmtId="0" fontId="1" fillId="0" borderId="21" xfId="0" applyFont="1" applyBorder="1"/>
    <xf numFmtId="164" fontId="1" fillId="0" borderId="21" xfId="0" applyNumberFormat="1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2074"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rgb="FF9C6500"/>
      </font>
      <fill>
        <patternFill>
          <bgColor rgb="FFFFEB9C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FF0000"/>
      <color rgb="FF03A9F3"/>
      <color rgb="FFF5F2F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38103</xdr:colOff>
      <xdr:row>0</xdr:row>
      <xdr:rowOff>0</xdr:rowOff>
    </xdr:from>
    <xdr:to>
      <xdr:col>3</xdr:col>
      <xdr:colOff>1</xdr:colOff>
      <xdr:row>1</xdr:row>
      <xdr:rowOff>477611</xdr:rowOff>
    </xdr:to>
    <xdr:pic>
      <xdr:nvPicPr>
        <xdr:cNvPr id="2" name="1 Imagen" descr="Descripción: C:\Users\CESAR.LADINO\Downloads\Logo Unillanos2019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3" y="0"/>
          <a:ext cx="2190748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38103</xdr:colOff>
      <xdr:row>0</xdr:row>
      <xdr:rowOff>0</xdr:rowOff>
    </xdr:from>
    <xdr:to>
      <xdr:col>2</xdr:col>
      <xdr:colOff>1104901</xdr:colOff>
      <xdr:row>2</xdr:row>
      <xdr:rowOff>28575</xdr:rowOff>
    </xdr:to>
    <xdr:pic>
      <xdr:nvPicPr>
        <xdr:cNvPr id="7" name="1 Imagen" descr="Descripción: C:\Users\CESAR.LADINO\Downloads\Logo Unillanos2019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3" y="0"/>
          <a:ext cx="2190748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Z.ARIAS/Downloads/PLANILLA%20REGISTRO%20DE%20INCIDENCIAS%20PQR%20JUL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REGISTRO%20DE%20INCIDENCIAS%20PQR%20%20PIAC%20ENERO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istro"/>
      <sheetName val="Hoja1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istro"/>
      <sheetName val="Hoja1"/>
      <sheetName val="ESTADISTICA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R784"/>
  <sheetViews>
    <sheetView zoomScale="70" zoomScaleNormal="70" workbookViewId="0">
      <selection activeCell="K19" sqref="K19"/>
    </sheetView>
  </sheetViews>
  <sheetFormatPr baseColWidth="10" defaultRowHeight="15" x14ac:dyDescent="0.25"/>
  <cols>
    <col min="1" max="1" width="5.28515625" style="31" customWidth="1"/>
    <col min="2" max="2" width="11.5703125" style="31" customWidth="1"/>
    <col min="3" max="3" width="17.42578125" style="31" customWidth="1"/>
    <col min="4" max="4" width="18" style="31" customWidth="1"/>
    <col min="5" max="5" width="16.7109375" style="92" customWidth="1"/>
    <col min="6" max="6" width="23.140625" style="92" bestFit="1" customWidth="1"/>
    <col min="7" max="7" width="24.5703125" style="31" bestFit="1" customWidth="1"/>
    <col min="8" max="8" width="13" style="92" customWidth="1"/>
    <col min="9" max="9" width="11.7109375" style="68" bestFit="1" customWidth="1"/>
    <col min="10" max="10" width="4.140625" style="68" bestFit="1" customWidth="1"/>
    <col min="11" max="11" width="11.28515625" style="68" bestFit="1" customWidth="1"/>
    <col min="12" max="23" width="11.42578125" style="93" hidden="1" customWidth="1"/>
    <col min="24" max="32" width="11.42578125" style="31" hidden="1" customWidth="1"/>
    <col min="33" max="33" width="2.7109375" style="31" hidden="1" customWidth="1"/>
    <col min="34" max="34" width="11.42578125" style="68" hidden="1" customWidth="1"/>
    <col min="35" max="35" width="11.42578125" style="31" hidden="1" customWidth="1"/>
    <col min="36" max="36" width="8.28515625" style="31" hidden="1" customWidth="1"/>
    <col min="37" max="37" width="17" style="31" customWidth="1"/>
    <col min="38" max="38" width="19.140625" style="31" customWidth="1"/>
    <col min="39" max="39" width="14.140625" style="31" hidden="1" customWidth="1"/>
    <col min="40" max="40" width="16.28515625" style="31" hidden="1" customWidth="1"/>
    <col min="41" max="41" width="27.7109375" style="31" customWidth="1"/>
    <col min="42" max="16384" width="11.42578125" style="31"/>
  </cols>
  <sheetData>
    <row r="1" spans="1:41" ht="18" customHeight="1" x14ac:dyDescent="0.25">
      <c r="D1" s="94" t="s">
        <v>59</v>
      </c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6"/>
    </row>
    <row r="2" spans="1:41" ht="61.5" customHeight="1" x14ac:dyDescent="0.25">
      <c r="D2" s="94" t="s">
        <v>26</v>
      </c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6"/>
    </row>
    <row r="3" spans="1:41" ht="15" customHeight="1" x14ac:dyDescent="0.25">
      <c r="D3" s="97" t="s">
        <v>60</v>
      </c>
      <c r="E3" s="98" t="s">
        <v>61</v>
      </c>
      <c r="F3" s="98"/>
      <c r="G3" s="98"/>
      <c r="H3" s="98"/>
      <c r="I3" s="98"/>
      <c r="J3" s="99" t="s">
        <v>62</v>
      </c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 t="s">
        <v>63</v>
      </c>
      <c r="AM3" s="99"/>
      <c r="AN3" s="99"/>
    </row>
    <row r="4" spans="1:41" ht="57.95" customHeight="1" x14ac:dyDescent="0.25">
      <c r="A4" s="64" t="s">
        <v>64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6"/>
    </row>
    <row r="5" spans="1:41" ht="15" customHeight="1" x14ac:dyDescent="0.25">
      <c r="A5" s="62" t="s">
        <v>50</v>
      </c>
      <c r="B5" s="63"/>
      <c r="C5" s="63"/>
      <c r="D5" s="63"/>
      <c r="E5" s="63"/>
      <c r="F5" s="63"/>
      <c r="G5" s="63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</row>
    <row r="6" spans="1:41" ht="21" customHeight="1" x14ac:dyDescent="0.25">
      <c r="A6" s="54" t="s">
        <v>24</v>
      </c>
      <c r="B6" s="54"/>
      <c r="C6" s="54"/>
      <c r="D6" s="54"/>
      <c r="E6" s="55" t="s">
        <v>68</v>
      </c>
      <c r="F6" s="67"/>
      <c r="G6" s="67"/>
      <c r="H6" s="31"/>
      <c r="L6" s="51" t="s">
        <v>11</v>
      </c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 t="s">
        <v>14</v>
      </c>
      <c r="Y6" s="51"/>
      <c r="Z6" s="51"/>
      <c r="AA6" s="51"/>
      <c r="AB6" s="51"/>
      <c r="AC6" s="51"/>
    </row>
    <row r="7" spans="1:41" ht="24" customHeight="1" x14ac:dyDescent="0.25">
      <c r="A7" s="54" t="s">
        <v>25</v>
      </c>
      <c r="B7" s="54"/>
      <c r="C7" s="54"/>
      <c r="D7" s="54"/>
      <c r="E7" s="55" t="s">
        <v>108</v>
      </c>
      <c r="F7" s="67"/>
      <c r="G7" s="67"/>
      <c r="H7" s="31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</row>
    <row r="8" spans="1:41" ht="9.75" customHeight="1" x14ac:dyDescent="0.25">
      <c r="A8" s="69"/>
      <c r="B8" s="69"/>
      <c r="C8" s="13"/>
      <c r="D8" s="13"/>
      <c r="E8" s="13"/>
      <c r="F8" s="13"/>
      <c r="G8" s="13"/>
      <c r="H8" s="13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</row>
    <row r="9" spans="1:41" ht="13.5" customHeight="1" x14ac:dyDescent="0.25">
      <c r="A9" s="57" t="s">
        <v>46</v>
      </c>
      <c r="B9" s="58"/>
      <c r="C9" s="58"/>
      <c r="D9" s="58"/>
      <c r="E9" s="58"/>
      <c r="F9" s="58"/>
      <c r="G9" s="59"/>
      <c r="H9" s="6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</row>
    <row r="10" spans="1:41" ht="9.75" customHeight="1" x14ac:dyDescent="0.25">
      <c r="A10" s="52"/>
      <c r="B10" s="53"/>
      <c r="C10" s="53"/>
      <c r="D10" s="53"/>
      <c r="E10" s="53"/>
      <c r="F10" s="53"/>
      <c r="G10" s="53"/>
      <c r="H10" s="53"/>
      <c r="I10" s="53"/>
      <c r="J10" s="14"/>
      <c r="K10" s="14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</row>
    <row r="11" spans="1:41" ht="29.25" customHeight="1" x14ac:dyDescent="0.25">
      <c r="A11" s="45" t="s">
        <v>28</v>
      </c>
      <c r="B11" s="45" t="s">
        <v>27</v>
      </c>
      <c r="C11" s="39" t="s">
        <v>0</v>
      </c>
      <c r="D11" s="39" t="s">
        <v>1</v>
      </c>
      <c r="E11" s="39" t="s">
        <v>3</v>
      </c>
      <c r="F11" s="41" t="s">
        <v>2</v>
      </c>
      <c r="G11" s="42"/>
      <c r="H11" s="43" t="s">
        <v>9</v>
      </c>
      <c r="I11" s="45" t="s">
        <v>8</v>
      </c>
      <c r="J11" s="47" t="s">
        <v>49</v>
      </c>
      <c r="K11" s="48"/>
      <c r="L11" s="11" t="s">
        <v>12</v>
      </c>
      <c r="M11" s="11" t="s">
        <v>17</v>
      </c>
      <c r="N11" s="11" t="s">
        <v>13</v>
      </c>
      <c r="O11" s="11" t="s">
        <v>12</v>
      </c>
      <c r="P11" s="11" t="s">
        <v>17</v>
      </c>
      <c r="Q11" s="11" t="s">
        <v>13</v>
      </c>
      <c r="R11" s="11" t="s">
        <v>12</v>
      </c>
      <c r="S11" s="11" t="s">
        <v>17</v>
      </c>
      <c r="T11" s="11" t="s">
        <v>13</v>
      </c>
      <c r="U11" s="11" t="s">
        <v>12</v>
      </c>
      <c r="V11" s="11" t="s">
        <v>17</v>
      </c>
      <c r="W11" s="11" t="s">
        <v>13</v>
      </c>
      <c r="X11" s="11" t="s">
        <v>13</v>
      </c>
      <c r="Y11" s="11" t="s">
        <v>17</v>
      </c>
      <c r="Z11" s="11" t="s">
        <v>12</v>
      </c>
      <c r="AA11" s="11" t="s">
        <v>15</v>
      </c>
      <c r="AB11" s="11" t="s">
        <v>16</v>
      </c>
      <c r="AC11" s="11" t="s">
        <v>18</v>
      </c>
      <c r="AD11" s="11"/>
      <c r="AE11" s="11" t="s">
        <v>7</v>
      </c>
      <c r="AF11" s="11" t="s">
        <v>10</v>
      </c>
      <c r="AG11" s="11"/>
      <c r="AH11" s="11" t="s">
        <v>19</v>
      </c>
      <c r="AI11" s="11" t="s">
        <v>20</v>
      </c>
      <c r="AJ11" s="11" t="s">
        <v>21</v>
      </c>
      <c r="AK11" s="39" t="s">
        <v>39</v>
      </c>
      <c r="AL11" s="39" t="s">
        <v>23</v>
      </c>
      <c r="AM11" s="39" t="s">
        <v>29</v>
      </c>
      <c r="AN11" s="39" t="s">
        <v>30</v>
      </c>
      <c r="AO11" s="39" t="s">
        <v>22</v>
      </c>
    </row>
    <row r="12" spans="1:41" ht="27" customHeight="1" x14ac:dyDescent="0.25">
      <c r="A12" s="46"/>
      <c r="B12" s="46"/>
      <c r="C12" s="40"/>
      <c r="D12" s="40"/>
      <c r="E12" s="40"/>
      <c r="F12" s="19" t="s">
        <v>66</v>
      </c>
      <c r="G12" s="19" t="s">
        <v>67</v>
      </c>
      <c r="H12" s="44"/>
      <c r="I12" s="46"/>
      <c r="J12" s="49"/>
      <c r="K12" s="50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40"/>
      <c r="AL12" s="40"/>
      <c r="AM12" s="40"/>
      <c r="AN12" s="40"/>
      <c r="AO12" s="40"/>
    </row>
    <row r="13" spans="1:41" ht="25.5" customHeight="1" x14ac:dyDescent="0.25">
      <c r="A13" s="28">
        <v>1</v>
      </c>
      <c r="B13" s="8" t="s">
        <v>83</v>
      </c>
      <c r="C13" s="23" t="s">
        <v>84</v>
      </c>
      <c r="D13" s="10" t="s">
        <v>4</v>
      </c>
      <c r="E13" s="15">
        <v>44214</v>
      </c>
      <c r="F13" s="29" t="s">
        <v>68</v>
      </c>
      <c r="G13" s="10"/>
      <c r="H13" s="15">
        <v>44214</v>
      </c>
      <c r="I13" s="9">
        <f t="shared" ref="I13:I76" si="0">IF(OR(E13=0,H13=0),"",H13-E13)</f>
        <v>0</v>
      </c>
      <c r="J13" s="16" t="s">
        <v>48</v>
      </c>
      <c r="K13" s="15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16"/>
      <c r="Y13" s="16"/>
      <c r="Z13" s="16"/>
      <c r="AA13" s="16"/>
      <c r="AB13" s="16"/>
      <c r="AC13" s="71"/>
      <c r="AD13" s="72"/>
      <c r="AE13" s="73"/>
      <c r="AF13" s="70"/>
      <c r="AG13" s="23"/>
      <c r="AH13" s="74"/>
      <c r="AI13" s="23"/>
      <c r="AJ13" s="23"/>
      <c r="AK13" s="32" t="s">
        <v>38</v>
      </c>
      <c r="AL13" s="23" t="s">
        <v>32</v>
      </c>
      <c r="AM13" s="23" t="s">
        <v>43</v>
      </c>
      <c r="AN13" s="23" t="s">
        <v>40</v>
      </c>
      <c r="AO13" s="26" t="s">
        <v>87</v>
      </c>
    </row>
    <row r="14" spans="1:41" ht="25.5" customHeight="1" x14ac:dyDescent="0.25">
      <c r="A14" s="27">
        <v>2</v>
      </c>
      <c r="B14" s="8">
        <v>2026017</v>
      </c>
      <c r="C14" s="23" t="s">
        <v>84</v>
      </c>
      <c r="D14" s="10" t="s">
        <v>5</v>
      </c>
      <c r="E14" s="15">
        <v>44214</v>
      </c>
      <c r="F14" s="29" t="s">
        <v>68</v>
      </c>
      <c r="G14" s="10"/>
      <c r="H14" s="15">
        <v>44214</v>
      </c>
      <c r="I14" s="9">
        <f t="shared" si="0"/>
        <v>0</v>
      </c>
      <c r="J14" s="16" t="s">
        <v>48</v>
      </c>
      <c r="K14" s="15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16"/>
      <c r="Y14" s="16"/>
      <c r="Z14" s="16"/>
      <c r="AA14" s="16"/>
      <c r="AB14" s="16"/>
      <c r="AC14" s="71"/>
      <c r="AD14" s="72"/>
      <c r="AE14" s="73"/>
      <c r="AF14" s="70"/>
      <c r="AG14" s="23"/>
      <c r="AH14" s="74"/>
      <c r="AI14" s="23"/>
      <c r="AJ14" s="23"/>
      <c r="AK14" s="32" t="s">
        <v>38</v>
      </c>
      <c r="AL14" s="23" t="s">
        <v>34</v>
      </c>
      <c r="AM14" s="23" t="s">
        <v>43</v>
      </c>
      <c r="AN14" s="23" t="s">
        <v>40</v>
      </c>
      <c r="AO14" s="26" t="s">
        <v>88</v>
      </c>
    </row>
    <row r="15" spans="1:41" ht="25.5" customHeight="1" x14ac:dyDescent="0.25">
      <c r="A15" s="28">
        <v>3</v>
      </c>
      <c r="B15" s="8">
        <v>2026018</v>
      </c>
      <c r="C15" s="23" t="s">
        <v>84</v>
      </c>
      <c r="D15" s="10" t="s">
        <v>5</v>
      </c>
      <c r="E15" s="15">
        <v>44214</v>
      </c>
      <c r="F15" s="29" t="s">
        <v>68</v>
      </c>
      <c r="G15" s="10"/>
      <c r="H15" s="15">
        <v>44214</v>
      </c>
      <c r="I15" s="9">
        <f t="shared" si="0"/>
        <v>0</v>
      </c>
      <c r="J15" s="16" t="s">
        <v>48</v>
      </c>
      <c r="K15" s="15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16"/>
      <c r="Y15" s="16"/>
      <c r="Z15" s="16"/>
      <c r="AA15" s="16"/>
      <c r="AB15" s="16"/>
      <c r="AC15" s="71"/>
      <c r="AD15" s="72"/>
      <c r="AE15" s="73"/>
      <c r="AF15" s="70"/>
      <c r="AG15" s="23"/>
      <c r="AH15" s="74"/>
      <c r="AI15" s="23"/>
      <c r="AJ15" s="23"/>
      <c r="AK15" s="32" t="s">
        <v>38</v>
      </c>
      <c r="AL15" s="23" t="s">
        <v>34</v>
      </c>
      <c r="AM15" s="23" t="s">
        <v>43</v>
      </c>
      <c r="AN15" s="23" t="s">
        <v>40</v>
      </c>
      <c r="AO15" s="26" t="s">
        <v>88</v>
      </c>
    </row>
    <row r="16" spans="1:41" ht="25.5" customHeight="1" x14ac:dyDescent="0.25">
      <c r="A16" s="27">
        <v>4</v>
      </c>
      <c r="B16" s="8">
        <v>2026019</v>
      </c>
      <c r="C16" s="23" t="s">
        <v>84</v>
      </c>
      <c r="D16" s="10" t="s">
        <v>5</v>
      </c>
      <c r="E16" s="15">
        <v>44214</v>
      </c>
      <c r="F16" s="29" t="s">
        <v>68</v>
      </c>
      <c r="G16" s="10"/>
      <c r="H16" s="15">
        <v>44214</v>
      </c>
      <c r="I16" s="9">
        <f t="shared" si="0"/>
        <v>0</v>
      </c>
      <c r="J16" s="16" t="s">
        <v>48</v>
      </c>
      <c r="K16" s="15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16"/>
      <c r="Y16" s="16"/>
      <c r="Z16" s="16"/>
      <c r="AA16" s="16"/>
      <c r="AB16" s="16"/>
      <c r="AC16" s="71"/>
      <c r="AD16" s="23"/>
      <c r="AE16" s="23"/>
      <c r="AF16" s="23"/>
      <c r="AG16" s="23"/>
      <c r="AH16" s="74"/>
      <c r="AI16" s="23"/>
      <c r="AJ16" s="23"/>
      <c r="AK16" s="32" t="s">
        <v>38</v>
      </c>
      <c r="AL16" s="23" t="s">
        <v>34</v>
      </c>
      <c r="AM16" s="23" t="s">
        <v>43</v>
      </c>
      <c r="AN16" s="23" t="s">
        <v>40</v>
      </c>
      <c r="AO16" s="26" t="s">
        <v>88</v>
      </c>
    </row>
    <row r="17" spans="1:41" ht="25.5" customHeight="1" x14ac:dyDescent="0.25">
      <c r="A17" s="28">
        <v>5</v>
      </c>
      <c r="B17" s="8">
        <v>2026020</v>
      </c>
      <c r="C17" s="23" t="s">
        <v>84</v>
      </c>
      <c r="D17" s="10" t="s">
        <v>4</v>
      </c>
      <c r="E17" s="15">
        <v>44214</v>
      </c>
      <c r="F17" s="29" t="s">
        <v>68</v>
      </c>
      <c r="G17" s="10"/>
      <c r="H17" s="15">
        <v>44214</v>
      </c>
      <c r="I17" s="9">
        <f t="shared" si="0"/>
        <v>0</v>
      </c>
      <c r="J17" s="16" t="s">
        <v>48</v>
      </c>
      <c r="K17" s="15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16"/>
      <c r="Y17" s="16"/>
      <c r="Z17" s="16"/>
      <c r="AA17" s="16"/>
      <c r="AB17" s="16"/>
      <c r="AC17" s="71"/>
      <c r="AD17" s="23"/>
      <c r="AE17" s="23"/>
      <c r="AF17" s="23"/>
      <c r="AG17" s="23"/>
      <c r="AH17" s="74"/>
      <c r="AI17" s="23"/>
      <c r="AJ17" s="23"/>
      <c r="AK17" s="32" t="s">
        <v>38</v>
      </c>
      <c r="AL17" s="23" t="s">
        <v>34</v>
      </c>
      <c r="AM17" s="23" t="s">
        <v>43</v>
      </c>
      <c r="AN17" s="23" t="s">
        <v>40</v>
      </c>
      <c r="AO17" s="26" t="s">
        <v>88</v>
      </c>
    </row>
    <row r="18" spans="1:41" ht="25.5" customHeight="1" x14ac:dyDescent="0.25">
      <c r="A18" s="27">
        <v>6</v>
      </c>
      <c r="B18" s="8">
        <v>2026021</v>
      </c>
      <c r="C18" s="23" t="s">
        <v>84</v>
      </c>
      <c r="D18" s="10" t="s">
        <v>4</v>
      </c>
      <c r="E18" s="15">
        <v>44214</v>
      </c>
      <c r="F18" s="29" t="s">
        <v>68</v>
      </c>
      <c r="G18" s="10"/>
      <c r="H18" s="15">
        <v>44214</v>
      </c>
      <c r="I18" s="9">
        <f t="shared" si="0"/>
        <v>0</v>
      </c>
      <c r="J18" s="16" t="s">
        <v>48</v>
      </c>
      <c r="K18" s="15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16"/>
      <c r="Y18" s="16"/>
      <c r="Z18" s="16"/>
      <c r="AA18" s="16"/>
      <c r="AB18" s="16"/>
      <c r="AC18" s="71"/>
      <c r="AD18" s="23"/>
      <c r="AE18" s="23"/>
      <c r="AF18" s="23"/>
      <c r="AG18" s="23"/>
      <c r="AH18" s="74"/>
      <c r="AI18" s="23"/>
      <c r="AJ18" s="23"/>
      <c r="AK18" s="32" t="s">
        <v>38</v>
      </c>
      <c r="AL18" s="23" t="s">
        <v>34</v>
      </c>
      <c r="AM18" s="23" t="s">
        <v>43</v>
      </c>
      <c r="AN18" s="23" t="s">
        <v>40</v>
      </c>
      <c r="AO18" s="26" t="s">
        <v>88</v>
      </c>
    </row>
    <row r="19" spans="1:41" ht="25.5" customHeight="1" x14ac:dyDescent="0.25">
      <c r="A19" s="28">
        <v>7</v>
      </c>
      <c r="B19" s="8" t="s">
        <v>83</v>
      </c>
      <c r="C19" s="23" t="s">
        <v>84</v>
      </c>
      <c r="D19" s="10" t="s">
        <v>4</v>
      </c>
      <c r="E19" s="15">
        <v>44214</v>
      </c>
      <c r="F19" s="29" t="s">
        <v>68</v>
      </c>
      <c r="G19" s="10"/>
      <c r="H19" s="15">
        <v>44214</v>
      </c>
      <c r="I19" s="9">
        <f t="shared" si="0"/>
        <v>0</v>
      </c>
      <c r="J19" s="16" t="s">
        <v>48</v>
      </c>
      <c r="K19" s="15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16"/>
      <c r="Y19" s="16"/>
      <c r="Z19" s="16"/>
      <c r="AA19" s="16"/>
      <c r="AB19" s="16"/>
      <c r="AC19" s="71"/>
      <c r="AD19" s="23"/>
      <c r="AE19" s="23"/>
      <c r="AF19" s="23"/>
      <c r="AG19" s="23"/>
      <c r="AH19" s="74"/>
      <c r="AI19" s="23"/>
      <c r="AJ19" s="23"/>
      <c r="AK19" s="32" t="s">
        <v>38</v>
      </c>
      <c r="AL19" s="23" t="s">
        <v>32</v>
      </c>
      <c r="AM19" s="23" t="s">
        <v>43</v>
      </c>
      <c r="AN19" s="23" t="s">
        <v>40</v>
      </c>
      <c r="AO19" s="26" t="s">
        <v>88</v>
      </c>
    </row>
    <row r="20" spans="1:41" ht="25.5" customHeight="1" x14ac:dyDescent="0.25">
      <c r="A20" s="27">
        <v>8</v>
      </c>
      <c r="B20" s="8" t="s">
        <v>83</v>
      </c>
      <c r="C20" s="23" t="s">
        <v>84</v>
      </c>
      <c r="D20" s="10" t="s">
        <v>4</v>
      </c>
      <c r="E20" s="15">
        <v>44214</v>
      </c>
      <c r="F20" s="29" t="s">
        <v>68</v>
      </c>
      <c r="G20" s="10"/>
      <c r="H20" s="15">
        <v>44214</v>
      </c>
      <c r="I20" s="9">
        <f t="shared" si="0"/>
        <v>0</v>
      </c>
      <c r="J20" s="16" t="s">
        <v>48</v>
      </c>
      <c r="K20" s="15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16"/>
      <c r="Y20" s="16"/>
      <c r="Z20" s="16"/>
      <c r="AA20" s="16"/>
      <c r="AB20" s="16"/>
      <c r="AC20" s="71"/>
      <c r="AD20" s="23"/>
      <c r="AE20" s="23"/>
      <c r="AF20" s="23"/>
      <c r="AG20" s="23"/>
      <c r="AH20" s="74"/>
      <c r="AI20" s="23"/>
      <c r="AJ20" s="23"/>
      <c r="AK20" s="32" t="s">
        <v>38</v>
      </c>
      <c r="AL20" s="23" t="s">
        <v>32</v>
      </c>
      <c r="AM20" s="23" t="s">
        <v>43</v>
      </c>
      <c r="AN20" s="23" t="s">
        <v>40</v>
      </c>
      <c r="AO20" s="26" t="s">
        <v>88</v>
      </c>
    </row>
    <row r="21" spans="1:41" ht="25.5" customHeight="1" x14ac:dyDescent="0.25">
      <c r="A21" s="28">
        <v>9</v>
      </c>
      <c r="B21" s="8">
        <v>2026022</v>
      </c>
      <c r="C21" s="23" t="s">
        <v>84</v>
      </c>
      <c r="D21" s="10" t="s">
        <v>6</v>
      </c>
      <c r="E21" s="15">
        <v>44214</v>
      </c>
      <c r="F21" s="29" t="s">
        <v>68</v>
      </c>
      <c r="G21" s="10"/>
      <c r="H21" s="15">
        <v>44214</v>
      </c>
      <c r="I21" s="9">
        <f t="shared" si="0"/>
        <v>0</v>
      </c>
      <c r="J21" s="16" t="s">
        <v>48</v>
      </c>
      <c r="K21" s="15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16"/>
      <c r="Y21" s="16"/>
      <c r="Z21" s="16"/>
      <c r="AA21" s="16"/>
      <c r="AB21" s="16"/>
      <c r="AC21" s="71"/>
      <c r="AD21" s="23"/>
      <c r="AE21" s="23"/>
      <c r="AF21" s="23"/>
      <c r="AG21" s="23"/>
      <c r="AH21" s="74"/>
      <c r="AI21" s="23"/>
      <c r="AJ21" s="23"/>
      <c r="AK21" s="32" t="s">
        <v>38</v>
      </c>
      <c r="AL21" s="23" t="s">
        <v>34</v>
      </c>
      <c r="AM21" s="23" t="s">
        <v>43</v>
      </c>
      <c r="AN21" s="23" t="s">
        <v>40</v>
      </c>
      <c r="AO21" s="26" t="s">
        <v>89</v>
      </c>
    </row>
    <row r="22" spans="1:41" ht="25.5" customHeight="1" x14ac:dyDescent="0.25">
      <c r="A22" s="27">
        <v>10</v>
      </c>
      <c r="B22" s="8" t="s">
        <v>83</v>
      </c>
      <c r="C22" s="23" t="s">
        <v>84</v>
      </c>
      <c r="D22" s="10" t="s">
        <v>5</v>
      </c>
      <c r="E22" s="15">
        <v>44214</v>
      </c>
      <c r="F22" s="29" t="s">
        <v>68</v>
      </c>
      <c r="G22" s="10"/>
      <c r="H22" s="15">
        <v>44214</v>
      </c>
      <c r="I22" s="9">
        <f t="shared" si="0"/>
        <v>0</v>
      </c>
      <c r="J22" s="16" t="s">
        <v>48</v>
      </c>
      <c r="K22" s="15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16"/>
      <c r="Y22" s="16"/>
      <c r="Z22" s="16"/>
      <c r="AA22" s="16"/>
      <c r="AB22" s="16"/>
      <c r="AC22" s="71"/>
      <c r="AD22" s="23"/>
      <c r="AE22" s="23"/>
      <c r="AF22" s="23"/>
      <c r="AG22" s="23"/>
      <c r="AH22" s="74"/>
      <c r="AI22" s="23"/>
      <c r="AJ22" s="23"/>
      <c r="AK22" s="32" t="s">
        <v>38</v>
      </c>
      <c r="AL22" s="23" t="s">
        <v>31</v>
      </c>
      <c r="AM22" s="23" t="s">
        <v>43</v>
      </c>
      <c r="AN22" s="23" t="s">
        <v>40</v>
      </c>
      <c r="AO22" s="26"/>
    </row>
    <row r="23" spans="1:41" ht="25.5" customHeight="1" x14ac:dyDescent="0.25">
      <c r="A23" s="28">
        <v>11</v>
      </c>
      <c r="B23" s="8" t="s">
        <v>83</v>
      </c>
      <c r="C23" s="23" t="s">
        <v>84</v>
      </c>
      <c r="D23" s="10" t="s">
        <v>6</v>
      </c>
      <c r="E23" s="15">
        <v>44214</v>
      </c>
      <c r="F23" s="29" t="s">
        <v>68</v>
      </c>
      <c r="G23" s="10"/>
      <c r="H23" s="15">
        <v>44214</v>
      </c>
      <c r="I23" s="9">
        <f t="shared" si="0"/>
        <v>0</v>
      </c>
      <c r="J23" s="16" t="s">
        <v>48</v>
      </c>
      <c r="K23" s="15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16"/>
      <c r="Y23" s="16"/>
      <c r="Z23" s="16"/>
      <c r="AA23" s="16"/>
      <c r="AB23" s="16"/>
      <c r="AC23" s="71"/>
      <c r="AD23" s="23"/>
      <c r="AE23" s="23"/>
      <c r="AF23" s="23"/>
      <c r="AG23" s="23"/>
      <c r="AH23" s="74"/>
      <c r="AI23" s="23"/>
      <c r="AJ23" s="23"/>
      <c r="AK23" s="32" t="s">
        <v>38</v>
      </c>
      <c r="AL23" s="23" t="s">
        <v>32</v>
      </c>
      <c r="AM23" s="23" t="s">
        <v>43</v>
      </c>
      <c r="AN23" s="23" t="s">
        <v>40</v>
      </c>
      <c r="AO23" s="26" t="s">
        <v>90</v>
      </c>
    </row>
    <row r="24" spans="1:41" ht="25.5" customHeight="1" x14ac:dyDescent="0.25">
      <c r="A24" s="27">
        <v>12</v>
      </c>
      <c r="B24" s="8" t="s">
        <v>83</v>
      </c>
      <c r="C24" s="23" t="s">
        <v>84</v>
      </c>
      <c r="D24" s="10" t="s">
        <v>6</v>
      </c>
      <c r="E24" s="15">
        <v>44214</v>
      </c>
      <c r="F24" s="29" t="s">
        <v>68</v>
      </c>
      <c r="G24" s="10"/>
      <c r="H24" s="15">
        <v>44214</v>
      </c>
      <c r="I24" s="9">
        <f t="shared" si="0"/>
        <v>0</v>
      </c>
      <c r="J24" s="16" t="s">
        <v>48</v>
      </c>
      <c r="K24" s="15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16"/>
      <c r="Y24" s="16"/>
      <c r="Z24" s="16"/>
      <c r="AA24" s="16"/>
      <c r="AB24" s="16"/>
      <c r="AC24" s="71"/>
      <c r="AD24" s="23"/>
      <c r="AE24" s="23"/>
      <c r="AF24" s="23"/>
      <c r="AG24" s="23"/>
      <c r="AH24" s="74"/>
      <c r="AI24" s="23"/>
      <c r="AJ24" s="23"/>
      <c r="AK24" s="32" t="s">
        <v>38</v>
      </c>
      <c r="AL24" s="23" t="s">
        <v>32</v>
      </c>
      <c r="AM24" s="23" t="s">
        <v>43</v>
      </c>
      <c r="AN24" s="23" t="s">
        <v>40</v>
      </c>
      <c r="AO24" s="26" t="s">
        <v>91</v>
      </c>
    </row>
    <row r="25" spans="1:41" ht="25.5" customHeight="1" x14ac:dyDescent="0.25">
      <c r="A25" s="28">
        <v>13</v>
      </c>
      <c r="B25" s="8" t="s">
        <v>83</v>
      </c>
      <c r="C25" s="23" t="s">
        <v>84</v>
      </c>
      <c r="D25" s="10" t="s">
        <v>5</v>
      </c>
      <c r="E25" s="15">
        <v>44214</v>
      </c>
      <c r="F25" s="29" t="s">
        <v>68</v>
      </c>
      <c r="G25" s="10"/>
      <c r="H25" s="15">
        <v>44214</v>
      </c>
      <c r="I25" s="9">
        <f t="shared" si="0"/>
        <v>0</v>
      </c>
      <c r="J25" s="16" t="s">
        <v>48</v>
      </c>
      <c r="K25" s="15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16"/>
      <c r="Y25" s="16"/>
      <c r="Z25" s="16"/>
      <c r="AA25" s="16"/>
      <c r="AB25" s="16"/>
      <c r="AC25" s="71"/>
      <c r="AD25" s="23"/>
      <c r="AE25" s="23"/>
      <c r="AF25" s="23"/>
      <c r="AG25" s="23"/>
      <c r="AH25" s="74"/>
      <c r="AI25" s="23"/>
      <c r="AJ25" s="23"/>
      <c r="AK25" s="32" t="s">
        <v>38</v>
      </c>
      <c r="AL25" s="23" t="s">
        <v>32</v>
      </c>
      <c r="AM25" s="23" t="s">
        <v>43</v>
      </c>
      <c r="AN25" s="23" t="s">
        <v>40</v>
      </c>
      <c r="AO25" s="26" t="s">
        <v>91</v>
      </c>
    </row>
    <row r="26" spans="1:41" ht="25.5" customHeight="1" x14ac:dyDescent="0.25">
      <c r="A26" s="27">
        <v>14</v>
      </c>
      <c r="B26" s="8" t="s">
        <v>83</v>
      </c>
      <c r="C26" s="23" t="s">
        <v>84</v>
      </c>
      <c r="D26" s="10" t="s">
        <v>4</v>
      </c>
      <c r="E26" s="15">
        <v>44214</v>
      </c>
      <c r="F26" s="29" t="s">
        <v>68</v>
      </c>
      <c r="G26" s="10"/>
      <c r="H26" s="15">
        <v>44214</v>
      </c>
      <c r="I26" s="9">
        <f t="shared" si="0"/>
        <v>0</v>
      </c>
      <c r="J26" s="16" t="s">
        <v>48</v>
      </c>
      <c r="K26" s="15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16"/>
      <c r="Y26" s="16"/>
      <c r="Z26" s="16"/>
      <c r="AA26" s="16"/>
      <c r="AB26" s="16"/>
      <c r="AC26" s="71"/>
      <c r="AD26" s="23"/>
      <c r="AE26" s="23"/>
      <c r="AF26" s="23"/>
      <c r="AG26" s="23"/>
      <c r="AH26" s="74"/>
      <c r="AI26" s="23"/>
      <c r="AJ26" s="23"/>
      <c r="AK26" s="32" t="s">
        <v>38</v>
      </c>
      <c r="AL26" s="23" t="s">
        <v>32</v>
      </c>
      <c r="AM26" s="23" t="s">
        <v>43</v>
      </c>
      <c r="AN26" s="23" t="s">
        <v>40</v>
      </c>
      <c r="AO26" s="26" t="s">
        <v>92</v>
      </c>
    </row>
    <row r="27" spans="1:41" ht="25.5" customHeight="1" x14ac:dyDescent="0.25">
      <c r="A27" s="28">
        <v>15</v>
      </c>
      <c r="B27" s="8" t="s">
        <v>83</v>
      </c>
      <c r="C27" s="23" t="s">
        <v>84</v>
      </c>
      <c r="D27" s="10" t="s">
        <v>6</v>
      </c>
      <c r="E27" s="15">
        <v>44214</v>
      </c>
      <c r="F27" s="29" t="s">
        <v>68</v>
      </c>
      <c r="G27" s="10"/>
      <c r="H27" s="15">
        <v>44214</v>
      </c>
      <c r="I27" s="9">
        <f t="shared" si="0"/>
        <v>0</v>
      </c>
      <c r="J27" s="16" t="s">
        <v>48</v>
      </c>
      <c r="K27" s="15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16"/>
      <c r="Y27" s="16"/>
      <c r="Z27" s="16"/>
      <c r="AA27" s="16"/>
      <c r="AB27" s="16"/>
      <c r="AC27" s="71"/>
      <c r="AD27" s="23"/>
      <c r="AE27" s="23"/>
      <c r="AF27" s="23"/>
      <c r="AG27" s="23"/>
      <c r="AH27" s="74"/>
      <c r="AI27" s="23"/>
      <c r="AJ27" s="23"/>
      <c r="AK27" s="32" t="s">
        <v>38</v>
      </c>
      <c r="AL27" s="23" t="s">
        <v>32</v>
      </c>
      <c r="AM27" s="23" t="s">
        <v>43</v>
      </c>
      <c r="AN27" s="23" t="s">
        <v>40</v>
      </c>
      <c r="AO27" s="26" t="s">
        <v>92</v>
      </c>
    </row>
    <row r="28" spans="1:41" ht="25.5" customHeight="1" x14ac:dyDescent="0.25">
      <c r="A28" s="27">
        <v>16</v>
      </c>
      <c r="B28" s="8" t="s">
        <v>83</v>
      </c>
      <c r="C28" s="23" t="s">
        <v>84</v>
      </c>
      <c r="D28" s="10" t="s">
        <v>5</v>
      </c>
      <c r="E28" s="15">
        <v>44214</v>
      </c>
      <c r="F28" s="29" t="s">
        <v>68</v>
      </c>
      <c r="G28" s="10"/>
      <c r="H28" s="15">
        <v>44214</v>
      </c>
      <c r="I28" s="9">
        <f t="shared" si="0"/>
        <v>0</v>
      </c>
      <c r="J28" s="16" t="s">
        <v>48</v>
      </c>
      <c r="K28" s="15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16"/>
      <c r="Y28" s="16"/>
      <c r="Z28" s="16"/>
      <c r="AA28" s="16"/>
      <c r="AB28" s="16"/>
      <c r="AC28" s="71"/>
      <c r="AD28" s="23"/>
      <c r="AE28" s="23"/>
      <c r="AF28" s="23"/>
      <c r="AG28" s="23"/>
      <c r="AH28" s="74"/>
      <c r="AI28" s="23"/>
      <c r="AJ28" s="23"/>
      <c r="AK28" s="32" t="s">
        <v>38</v>
      </c>
      <c r="AL28" s="23" t="s">
        <v>32</v>
      </c>
      <c r="AM28" s="23" t="s">
        <v>43</v>
      </c>
      <c r="AN28" s="23" t="s">
        <v>40</v>
      </c>
      <c r="AO28" s="26" t="s">
        <v>92</v>
      </c>
    </row>
    <row r="29" spans="1:41" ht="25.5" customHeight="1" x14ac:dyDescent="0.25">
      <c r="A29" s="28">
        <v>17</v>
      </c>
      <c r="B29" s="8">
        <v>2026023</v>
      </c>
      <c r="C29" s="23" t="s">
        <v>84</v>
      </c>
      <c r="D29" s="10" t="s">
        <v>6</v>
      </c>
      <c r="E29" s="15">
        <v>44214</v>
      </c>
      <c r="F29" s="29" t="s">
        <v>68</v>
      </c>
      <c r="G29" s="10"/>
      <c r="H29" s="15">
        <v>44214</v>
      </c>
      <c r="I29" s="9">
        <f t="shared" si="0"/>
        <v>0</v>
      </c>
      <c r="J29" s="16" t="s">
        <v>48</v>
      </c>
      <c r="K29" s="15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16"/>
      <c r="Y29" s="16"/>
      <c r="Z29" s="16"/>
      <c r="AA29" s="16"/>
      <c r="AB29" s="16"/>
      <c r="AC29" s="71"/>
      <c r="AD29" s="23"/>
      <c r="AE29" s="23"/>
      <c r="AF29" s="23"/>
      <c r="AG29" s="23"/>
      <c r="AH29" s="74"/>
      <c r="AI29" s="23"/>
      <c r="AJ29" s="23"/>
      <c r="AK29" s="32" t="s">
        <v>38</v>
      </c>
      <c r="AL29" s="23" t="s">
        <v>34</v>
      </c>
      <c r="AM29" s="23" t="s">
        <v>43</v>
      </c>
      <c r="AN29" s="23" t="s">
        <v>40</v>
      </c>
      <c r="AO29" s="26" t="s">
        <v>92</v>
      </c>
    </row>
    <row r="30" spans="1:41" ht="25.5" customHeight="1" x14ac:dyDescent="0.25">
      <c r="A30" s="27">
        <v>18</v>
      </c>
      <c r="B30" s="8">
        <v>2026024</v>
      </c>
      <c r="C30" s="23" t="s">
        <v>84</v>
      </c>
      <c r="D30" s="10" t="s">
        <v>6</v>
      </c>
      <c r="E30" s="15">
        <v>44214</v>
      </c>
      <c r="F30" s="29" t="s">
        <v>68</v>
      </c>
      <c r="G30" s="10"/>
      <c r="H30" s="15">
        <v>44214</v>
      </c>
      <c r="I30" s="9">
        <f t="shared" si="0"/>
        <v>0</v>
      </c>
      <c r="J30" s="16" t="s">
        <v>48</v>
      </c>
      <c r="K30" s="15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16"/>
      <c r="Y30" s="16"/>
      <c r="Z30" s="16"/>
      <c r="AA30" s="16"/>
      <c r="AB30" s="16"/>
      <c r="AC30" s="71"/>
      <c r="AD30" s="23"/>
      <c r="AE30" s="23"/>
      <c r="AF30" s="23"/>
      <c r="AG30" s="23"/>
      <c r="AH30" s="74"/>
      <c r="AI30" s="23"/>
      <c r="AJ30" s="23"/>
      <c r="AK30" s="32" t="s">
        <v>38</v>
      </c>
      <c r="AL30" s="23" t="s">
        <v>34</v>
      </c>
      <c r="AM30" s="23" t="s">
        <v>43</v>
      </c>
      <c r="AN30" s="23" t="s">
        <v>40</v>
      </c>
      <c r="AO30" s="26" t="s">
        <v>92</v>
      </c>
    </row>
    <row r="31" spans="1:41" ht="25.5" customHeight="1" x14ac:dyDescent="0.25">
      <c r="A31" s="28">
        <v>19</v>
      </c>
      <c r="B31" s="8" t="s">
        <v>83</v>
      </c>
      <c r="C31" s="23" t="s">
        <v>84</v>
      </c>
      <c r="D31" s="10" t="s">
        <v>6</v>
      </c>
      <c r="E31" s="15">
        <v>44214</v>
      </c>
      <c r="F31" s="29" t="s">
        <v>68</v>
      </c>
      <c r="G31" s="10"/>
      <c r="H31" s="15">
        <v>44214</v>
      </c>
      <c r="I31" s="9">
        <f t="shared" si="0"/>
        <v>0</v>
      </c>
      <c r="J31" s="16" t="s">
        <v>48</v>
      </c>
      <c r="K31" s="15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16"/>
      <c r="Y31" s="16"/>
      <c r="Z31" s="16"/>
      <c r="AA31" s="16"/>
      <c r="AB31" s="16"/>
      <c r="AC31" s="71"/>
      <c r="AD31" s="23"/>
      <c r="AE31" s="23"/>
      <c r="AF31" s="23"/>
      <c r="AG31" s="23"/>
      <c r="AH31" s="74"/>
      <c r="AI31" s="23"/>
      <c r="AJ31" s="23"/>
      <c r="AK31" s="32" t="s">
        <v>38</v>
      </c>
      <c r="AL31" s="23" t="s">
        <v>32</v>
      </c>
      <c r="AM31" s="23" t="s">
        <v>43</v>
      </c>
      <c r="AN31" s="23" t="s">
        <v>40</v>
      </c>
      <c r="AO31" s="26" t="s">
        <v>93</v>
      </c>
    </row>
    <row r="32" spans="1:41" ht="25.5" customHeight="1" x14ac:dyDescent="0.25">
      <c r="A32" s="27">
        <v>20</v>
      </c>
      <c r="B32" s="8" t="s">
        <v>83</v>
      </c>
      <c r="C32" s="23" t="s">
        <v>84</v>
      </c>
      <c r="D32" s="10" t="s">
        <v>4</v>
      </c>
      <c r="E32" s="15">
        <v>44214</v>
      </c>
      <c r="F32" s="29" t="s">
        <v>68</v>
      </c>
      <c r="G32" s="10"/>
      <c r="H32" s="15">
        <v>44214</v>
      </c>
      <c r="I32" s="9">
        <f t="shared" si="0"/>
        <v>0</v>
      </c>
      <c r="J32" s="16" t="s">
        <v>48</v>
      </c>
      <c r="K32" s="15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16"/>
      <c r="Y32" s="16"/>
      <c r="Z32" s="16"/>
      <c r="AA32" s="16"/>
      <c r="AB32" s="16"/>
      <c r="AC32" s="71"/>
      <c r="AD32" s="23"/>
      <c r="AE32" s="23"/>
      <c r="AF32" s="23"/>
      <c r="AG32" s="23"/>
      <c r="AH32" s="74"/>
      <c r="AI32" s="23"/>
      <c r="AJ32" s="23"/>
      <c r="AK32" s="32" t="s">
        <v>38</v>
      </c>
      <c r="AL32" s="23" t="s">
        <v>32</v>
      </c>
      <c r="AM32" s="23" t="s">
        <v>43</v>
      </c>
      <c r="AN32" s="23" t="s">
        <v>40</v>
      </c>
      <c r="AO32" s="26" t="s">
        <v>94</v>
      </c>
    </row>
    <row r="33" spans="1:41" ht="25.5" customHeight="1" x14ac:dyDescent="0.25">
      <c r="A33" s="28">
        <v>21</v>
      </c>
      <c r="B33" s="8" t="s">
        <v>83</v>
      </c>
      <c r="C33" s="23" t="s">
        <v>84</v>
      </c>
      <c r="D33" s="10" t="s">
        <v>5</v>
      </c>
      <c r="E33" s="15">
        <v>44214</v>
      </c>
      <c r="F33" s="29" t="s">
        <v>68</v>
      </c>
      <c r="G33" s="10"/>
      <c r="H33" s="15">
        <v>44214</v>
      </c>
      <c r="I33" s="9">
        <f t="shared" si="0"/>
        <v>0</v>
      </c>
      <c r="J33" s="16" t="s">
        <v>48</v>
      </c>
      <c r="K33" s="15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16"/>
      <c r="Y33" s="16"/>
      <c r="Z33" s="16"/>
      <c r="AA33" s="16"/>
      <c r="AB33" s="16"/>
      <c r="AC33" s="71"/>
      <c r="AD33" s="23"/>
      <c r="AE33" s="23"/>
      <c r="AF33" s="23"/>
      <c r="AG33" s="23"/>
      <c r="AH33" s="74"/>
      <c r="AI33" s="23"/>
      <c r="AJ33" s="23"/>
      <c r="AK33" s="32" t="s">
        <v>38</v>
      </c>
      <c r="AL33" s="23" t="s">
        <v>31</v>
      </c>
      <c r="AM33" s="23" t="s">
        <v>43</v>
      </c>
      <c r="AN33" s="23" t="s">
        <v>40</v>
      </c>
      <c r="AO33" s="26"/>
    </row>
    <row r="34" spans="1:41" ht="25.5" customHeight="1" x14ac:dyDescent="0.25">
      <c r="A34" s="27">
        <v>22</v>
      </c>
      <c r="B34" s="8" t="s">
        <v>83</v>
      </c>
      <c r="C34" s="23" t="s">
        <v>84</v>
      </c>
      <c r="D34" s="10" t="s">
        <v>5</v>
      </c>
      <c r="E34" s="15">
        <v>44214</v>
      </c>
      <c r="F34" s="29" t="s">
        <v>68</v>
      </c>
      <c r="G34" s="10"/>
      <c r="H34" s="15">
        <v>44214</v>
      </c>
      <c r="I34" s="9">
        <f t="shared" si="0"/>
        <v>0</v>
      </c>
      <c r="J34" s="16" t="s">
        <v>48</v>
      </c>
      <c r="K34" s="15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16"/>
      <c r="Y34" s="16"/>
      <c r="Z34" s="16"/>
      <c r="AA34" s="16"/>
      <c r="AB34" s="16"/>
      <c r="AC34" s="71"/>
      <c r="AD34" s="23"/>
      <c r="AE34" s="23"/>
      <c r="AF34" s="23"/>
      <c r="AG34" s="23"/>
      <c r="AH34" s="74"/>
      <c r="AI34" s="23"/>
      <c r="AJ34" s="23"/>
      <c r="AK34" s="32" t="s">
        <v>38</v>
      </c>
      <c r="AL34" s="23" t="s">
        <v>31</v>
      </c>
      <c r="AM34" s="23" t="s">
        <v>43</v>
      </c>
      <c r="AN34" s="23" t="s">
        <v>40</v>
      </c>
      <c r="AO34" s="26"/>
    </row>
    <row r="35" spans="1:41" ht="25.5" customHeight="1" x14ac:dyDescent="0.25">
      <c r="A35" s="28">
        <v>23</v>
      </c>
      <c r="B35" s="8" t="s">
        <v>83</v>
      </c>
      <c r="C35" s="23" t="s">
        <v>84</v>
      </c>
      <c r="D35" s="10" t="s">
        <v>5</v>
      </c>
      <c r="E35" s="15">
        <v>44214</v>
      </c>
      <c r="F35" s="29" t="s">
        <v>68</v>
      </c>
      <c r="G35" s="10"/>
      <c r="H35" s="15">
        <v>44214</v>
      </c>
      <c r="I35" s="9">
        <f t="shared" si="0"/>
        <v>0</v>
      </c>
      <c r="J35" s="16" t="s">
        <v>48</v>
      </c>
      <c r="K35" s="15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16"/>
      <c r="Y35" s="16"/>
      <c r="Z35" s="16"/>
      <c r="AA35" s="16"/>
      <c r="AB35" s="16"/>
      <c r="AC35" s="71"/>
      <c r="AD35" s="23"/>
      <c r="AE35" s="23"/>
      <c r="AF35" s="23"/>
      <c r="AG35" s="23"/>
      <c r="AH35" s="74"/>
      <c r="AI35" s="23"/>
      <c r="AJ35" s="23"/>
      <c r="AK35" s="32" t="s">
        <v>38</v>
      </c>
      <c r="AL35" s="23" t="s">
        <v>31</v>
      </c>
      <c r="AM35" s="23" t="s">
        <v>43</v>
      </c>
      <c r="AN35" s="23" t="s">
        <v>40</v>
      </c>
      <c r="AO35" s="26"/>
    </row>
    <row r="36" spans="1:41" ht="25.5" customHeight="1" x14ac:dyDescent="0.25">
      <c r="A36" s="27">
        <v>24</v>
      </c>
      <c r="B36" s="8" t="s">
        <v>83</v>
      </c>
      <c r="C36" s="23" t="s">
        <v>84</v>
      </c>
      <c r="D36" s="10" t="s">
        <v>5</v>
      </c>
      <c r="E36" s="15">
        <v>44214</v>
      </c>
      <c r="F36" s="29" t="s">
        <v>68</v>
      </c>
      <c r="G36" s="10"/>
      <c r="H36" s="15">
        <v>44214</v>
      </c>
      <c r="I36" s="9">
        <f t="shared" si="0"/>
        <v>0</v>
      </c>
      <c r="J36" s="16" t="s">
        <v>48</v>
      </c>
      <c r="K36" s="15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16"/>
      <c r="Y36" s="16"/>
      <c r="Z36" s="16"/>
      <c r="AA36" s="16"/>
      <c r="AB36" s="16"/>
      <c r="AC36" s="71"/>
      <c r="AD36" s="23"/>
      <c r="AE36" s="23"/>
      <c r="AF36" s="23"/>
      <c r="AG36" s="23"/>
      <c r="AH36" s="74"/>
      <c r="AI36" s="23"/>
      <c r="AJ36" s="23"/>
      <c r="AK36" s="32" t="s">
        <v>38</v>
      </c>
      <c r="AL36" s="23" t="s">
        <v>31</v>
      </c>
      <c r="AM36" s="23" t="s">
        <v>43</v>
      </c>
      <c r="AN36" s="23" t="s">
        <v>40</v>
      </c>
      <c r="AO36" s="26"/>
    </row>
    <row r="37" spans="1:41" ht="25.5" customHeight="1" x14ac:dyDescent="0.25">
      <c r="A37" s="28">
        <v>25</v>
      </c>
      <c r="B37" s="8" t="s">
        <v>83</v>
      </c>
      <c r="C37" s="23" t="s">
        <v>84</v>
      </c>
      <c r="D37" s="10" t="s">
        <v>5</v>
      </c>
      <c r="E37" s="15">
        <v>44214</v>
      </c>
      <c r="F37" s="29" t="s">
        <v>68</v>
      </c>
      <c r="G37" s="10"/>
      <c r="H37" s="15">
        <v>44214</v>
      </c>
      <c r="I37" s="9">
        <f t="shared" si="0"/>
        <v>0</v>
      </c>
      <c r="J37" s="16" t="s">
        <v>48</v>
      </c>
      <c r="K37" s="15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16"/>
      <c r="Y37" s="16"/>
      <c r="Z37" s="16"/>
      <c r="AA37" s="16"/>
      <c r="AB37" s="16"/>
      <c r="AC37" s="71"/>
      <c r="AD37" s="23"/>
      <c r="AE37" s="23"/>
      <c r="AF37" s="23"/>
      <c r="AG37" s="23"/>
      <c r="AH37" s="74"/>
      <c r="AI37" s="23"/>
      <c r="AJ37" s="23"/>
      <c r="AK37" s="32" t="s">
        <v>38</v>
      </c>
      <c r="AL37" s="23" t="s">
        <v>31</v>
      </c>
      <c r="AM37" s="23" t="s">
        <v>43</v>
      </c>
      <c r="AN37" s="23" t="s">
        <v>40</v>
      </c>
      <c r="AO37" s="26"/>
    </row>
    <row r="38" spans="1:41" ht="25.5" customHeight="1" x14ac:dyDescent="0.25">
      <c r="A38" s="27">
        <v>26</v>
      </c>
      <c r="B38" s="8" t="s">
        <v>83</v>
      </c>
      <c r="C38" s="23" t="s">
        <v>84</v>
      </c>
      <c r="D38" s="10" t="s">
        <v>6</v>
      </c>
      <c r="E38" s="15">
        <v>44214</v>
      </c>
      <c r="F38" s="29" t="s">
        <v>68</v>
      </c>
      <c r="G38" s="10"/>
      <c r="H38" s="15">
        <v>44214</v>
      </c>
      <c r="I38" s="9">
        <f t="shared" si="0"/>
        <v>0</v>
      </c>
      <c r="J38" s="16" t="s">
        <v>48</v>
      </c>
      <c r="K38" s="15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16"/>
      <c r="Y38" s="16"/>
      <c r="Z38" s="16"/>
      <c r="AA38" s="16"/>
      <c r="AB38" s="16"/>
      <c r="AC38" s="71"/>
      <c r="AD38" s="23"/>
      <c r="AE38" s="23"/>
      <c r="AF38" s="23"/>
      <c r="AG38" s="23"/>
      <c r="AH38" s="74"/>
      <c r="AI38" s="23"/>
      <c r="AJ38" s="23"/>
      <c r="AK38" s="32" t="s">
        <v>38</v>
      </c>
      <c r="AL38" s="23" t="s">
        <v>31</v>
      </c>
      <c r="AM38" s="23" t="s">
        <v>43</v>
      </c>
      <c r="AN38" s="23" t="s">
        <v>40</v>
      </c>
      <c r="AO38" s="26"/>
    </row>
    <row r="39" spans="1:41" ht="25.5" customHeight="1" x14ac:dyDescent="0.25">
      <c r="A39" s="28">
        <v>27</v>
      </c>
      <c r="B39" s="8">
        <v>2026025</v>
      </c>
      <c r="C39" s="23" t="s">
        <v>84</v>
      </c>
      <c r="D39" s="10" t="s">
        <v>4</v>
      </c>
      <c r="E39" s="15">
        <v>44215</v>
      </c>
      <c r="F39" s="29" t="s">
        <v>68</v>
      </c>
      <c r="G39" s="10"/>
      <c r="H39" s="15">
        <v>44215</v>
      </c>
      <c r="I39" s="9">
        <f t="shared" si="0"/>
        <v>0</v>
      </c>
      <c r="J39" s="16" t="s">
        <v>48</v>
      </c>
      <c r="K39" s="15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16"/>
      <c r="Y39" s="16"/>
      <c r="Z39" s="16"/>
      <c r="AA39" s="16"/>
      <c r="AB39" s="16"/>
      <c r="AC39" s="71"/>
      <c r="AD39" s="23"/>
      <c r="AE39" s="23"/>
      <c r="AF39" s="23"/>
      <c r="AG39" s="23"/>
      <c r="AH39" s="74"/>
      <c r="AI39" s="23"/>
      <c r="AJ39" s="23"/>
      <c r="AK39" s="32" t="s">
        <v>38</v>
      </c>
      <c r="AL39" s="23" t="s">
        <v>34</v>
      </c>
      <c r="AM39" s="23" t="s">
        <v>43</v>
      </c>
      <c r="AN39" s="23" t="s">
        <v>41</v>
      </c>
      <c r="AO39" s="26" t="s">
        <v>95</v>
      </c>
    </row>
    <row r="40" spans="1:41" ht="25.5" customHeight="1" x14ac:dyDescent="0.25">
      <c r="A40" s="27">
        <v>28</v>
      </c>
      <c r="B40" s="8">
        <v>2026026</v>
      </c>
      <c r="C40" s="23" t="s">
        <v>84</v>
      </c>
      <c r="D40" s="10" t="s">
        <v>6</v>
      </c>
      <c r="E40" s="15">
        <v>44215</v>
      </c>
      <c r="F40" s="29" t="s">
        <v>68</v>
      </c>
      <c r="G40" s="10"/>
      <c r="H40" s="15">
        <v>44215</v>
      </c>
      <c r="I40" s="9">
        <f t="shared" si="0"/>
        <v>0</v>
      </c>
      <c r="J40" s="16" t="s">
        <v>48</v>
      </c>
      <c r="K40" s="15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16"/>
      <c r="Y40" s="16"/>
      <c r="Z40" s="16"/>
      <c r="AA40" s="16"/>
      <c r="AB40" s="16"/>
      <c r="AC40" s="71"/>
      <c r="AD40" s="23"/>
      <c r="AE40" s="23"/>
      <c r="AF40" s="23"/>
      <c r="AG40" s="23"/>
      <c r="AH40" s="74"/>
      <c r="AI40" s="23"/>
      <c r="AJ40" s="23"/>
      <c r="AK40" s="32" t="s">
        <v>38</v>
      </c>
      <c r="AL40" s="23" t="s">
        <v>34</v>
      </c>
      <c r="AM40" s="23" t="s">
        <v>43</v>
      </c>
      <c r="AN40" s="23" t="s">
        <v>40</v>
      </c>
      <c r="AO40" s="26" t="s">
        <v>96</v>
      </c>
    </row>
    <row r="41" spans="1:41" ht="25.5" customHeight="1" x14ac:dyDescent="0.25">
      <c r="A41" s="28">
        <v>29</v>
      </c>
      <c r="B41" s="8" t="s">
        <v>83</v>
      </c>
      <c r="C41" s="23" t="s">
        <v>84</v>
      </c>
      <c r="D41" s="10" t="s">
        <v>6</v>
      </c>
      <c r="E41" s="15">
        <v>44215</v>
      </c>
      <c r="F41" s="29" t="s">
        <v>68</v>
      </c>
      <c r="G41" s="10"/>
      <c r="H41" s="15">
        <v>44215</v>
      </c>
      <c r="I41" s="9">
        <f t="shared" si="0"/>
        <v>0</v>
      </c>
      <c r="J41" s="16" t="s">
        <v>48</v>
      </c>
      <c r="K41" s="15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16"/>
      <c r="Y41" s="16"/>
      <c r="Z41" s="16"/>
      <c r="AA41" s="16"/>
      <c r="AB41" s="16"/>
      <c r="AC41" s="71"/>
      <c r="AD41" s="23"/>
      <c r="AE41" s="23"/>
      <c r="AF41" s="23"/>
      <c r="AG41" s="23"/>
      <c r="AH41" s="74"/>
      <c r="AI41" s="23"/>
      <c r="AJ41" s="23"/>
      <c r="AK41" s="32" t="s">
        <v>38</v>
      </c>
      <c r="AL41" s="23" t="s">
        <v>32</v>
      </c>
      <c r="AM41" s="23" t="s">
        <v>43</v>
      </c>
      <c r="AN41" s="23" t="s">
        <v>42</v>
      </c>
      <c r="AO41" s="75" t="s">
        <v>97</v>
      </c>
    </row>
    <row r="42" spans="1:41" ht="25.5" customHeight="1" x14ac:dyDescent="0.25">
      <c r="A42" s="27">
        <v>30</v>
      </c>
      <c r="B42" s="8" t="s">
        <v>83</v>
      </c>
      <c r="C42" s="23" t="s">
        <v>84</v>
      </c>
      <c r="D42" s="10" t="s">
        <v>5</v>
      </c>
      <c r="E42" s="15">
        <v>44215</v>
      </c>
      <c r="F42" s="29" t="s">
        <v>68</v>
      </c>
      <c r="G42" s="10"/>
      <c r="H42" s="15">
        <v>44215</v>
      </c>
      <c r="I42" s="9">
        <f t="shared" si="0"/>
        <v>0</v>
      </c>
      <c r="J42" s="16" t="s">
        <v>48</v>
      </c>
      <c r="K42" s="15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16"/>
      <c r="Y42" s="16"/>
      <c r="Z42" s="16"/>
      <c r="AA42" s="16"/>
      <c r="AB42" s="16"/>
      <c r="AC42" s="71"/>
      <c r="AD42" s="23"/>
      <c r="AE42" s="23"/>
      <c r="AF42" s="23"/>
      <c r="AG42" s="23"/>
      <c r="AH42" s="74"/>
      <c r="AI42" s="23"/>
      <c r="AJ42" s="23"/>
      <c r="AK42" s="32" t="s">
        <v>38</v>
      </c>
      <c r="AL42" s="23" t="s">
        <v>32</v>
      </c>
      <c r="AM42" s="23" t="s">
        <v>43</v>
      </c>
      <c r="AN42" s="23" t="s">
        <v>40</v>
      </c>
      <c r="AO42" s="75" t="s">
        <v>97</v>
      </c>
    </row>
    <row r="43" spans="1:41" ht="25.5" customHeight="1" x14ac:dyDescent="0.25">
      <c r="A43" s="28">
        <v>31</v>
      </c>
      <c r="B43" s="8" t="s">
        <v>83</v>
      </c>
      <c r="C43" s="23" t="s">
        <v>84</v>
      </c>
      <c r="D43" s="10" t="s">
        <v>4</v>
      </c>
      <c r="E43" s="15">
        <v>44215</v>
      </c>
      <c r="F43" s="29" t="s">
        <v>68</v>
      </c>
      <c r="G43" s="10"/>
      <c r="H43" s="15">
        <v>44215</v>
      </c>
      <c r="I43" s="9">
        <f t="shared" si="0"/>
        <v>0</v>
      </c>
      <c r="J43" s="16" t="s">
        <v>48</v>
      </c>
      <c r="K43" s="15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16"/>
      <c r="Y43" s="16"/>
      <c r="Z43" s="16"/>
      <c r="AA43" s="16"/>
      <c r="AB43" s="16"/>
      <c r="AC43" s="71"/>
      <c r="AD43" s="23"/>
      <c r="AE43" s="23"/>
      <c r="AF43" s="23"/>
      <c r="AG43" s="23"/>
      <c r="AH43" s="74"/>
      <c r="AI43" s="23"/>
      <c r="AJ43" s="23"/>
      <c r="AK43" s="32" t="s">
        <v>35</v>
      </c>
      <c r="AL43" s="23" t="s">
        <v>32</v>
      </c>
      <c r="AM43" s="23" t="s">
        <v>43</v>
      </c>
      <c r="AN43" s="23" t="s">
        <v>40</v>
      </c>
      <c r="AO43" s="75" t="s">
        <v>98</v>
      </c>
    </row>
    <row r="44" spans="1:41" ht="25.5" customHeight="1" x14ac:dyDescent="0.25">
      <c r="A44" s="27">
        <v>32</v>
      </c>
      <c r="B44" s="8" t="s">
        <v>83</v>
      </c>
      <c r="C44" s="23" t="s">
        <v>84</v>
      </c>
      <c r="D44" s="10" t="s">
        <v>5</v>
      </c>
      <c r="E44" s="15">
        <v>44215</v>
      </c>
      <c r="F44" s="29" t="s">
        <v>68</v>
      </c>
      <c r="G44" s="10"/>
      <c r="H44" s="15">
        <v>44215</v>
      </c>
      <c r="I44" s="9">
        <f t="shared" si="0"/>
        <v>0</v>
      </c>
      <c r="J44" s="16" t="s">
        <v>48</v>
      </c>
      <c r="K44" s="15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16"/>
      <c r="Y44" s="16"/>
      <c r="Z44" s="16"/>
      <c r="AA44" s="16"/>
      <c r="AB44" s="16"/>
      <c r="AC44" s="71"/>
      <c r="AD44" s="23"/>
      <c r="AE44" s="23"/>
      <c r="AF44" s="23"/>
      <c r="AG44" s="23"/>
      <c r="AH44" s="74"/>
      <c r="AI44" s="23"/>
      <c r="AJ44" s="23"/>
      <c r="AK44" s="32" t="s">
        <v>38</v>
      </c>
      <c r="AL44" s="23" t="s">
        <v>32</v>
      </c>
      <c r="AM44" s="23" t="s">
        <v>43</v>
      </c>
      <c r="AN44" s="23" t="s">
        <v>40</v>
      </c>
      <c r="AO44" s="75" t="s">
        <v>98</v>
      </c>
    </row>
    <row r="45" spans="1:41" ht="25.5" customHeight="1" x14ac:dyDescent="0.25">
      <c r="A45" s="28">
        <v>33</v>
      </c>
      <c r="B45" s="8">
        <v>2026027</v>
      </c>
      <c r="C45" s="23" t="s">
        <v>84</v>
      </c>
      <c r="D45" s="10" t="s">
        <v>5</v>
      </c>
      <c r="E45" s="15">
        <v>44215</v>
      </c>
      <c r="F45" s="29" t="s">
        <v>82</v>
      </c>
      <c r="G45" s="10"/>
      <c r="H45" s="15">
        <v>44216</v>
      </c>
      <c r="I45" s="9">
        <f t="shared" si="0"/>
        <v>1</v>
      </c>
      <c r="J45" s="16" t="s">
        <v>48</v>
      </c>
      <c r="K45" s="15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16"/>
      <c r="Y45" s="16"/>
      <c r="Z45" s="16"/>
      <c r="AA45" s="16"/>
      <c r="AB45" s="16"/>
      <c r="AC45" s="71"/>
      <c r="AD45" s="23"/>
      <c r="AE45" s="23"/>
      <c r="AF45" s="23"/>
      <c r="AG45" s="23"/>
      <c r="AH45" s="74"/>
      <c r="AI45" s="23"/>
      <c r="AJ45" s="23"/>
      <c r="AK45" s="32" t="s">
        <v>38</v>
      </c>
      <c r="AL45" s="23" t="s">
        <v>34</v>
      </c>
      <c r="AM45" s="23" t="s">
        <v>43</v>
      </c>
      <c r="AN45" s="23" t="s">
        <v>40</v>
      </c>
      <c r="AO45" s="75" t="s">
        <v>99</v>
      </c>
    </row>
    <row r="46" spans="1:41" ht="25.5" customHeight="1" x14ac:dyDescent="0.25">
      <c r="A46" s="27">
        <v>34</v>
      </c>
      <c r="B46" s="8" t="s">
        <v>83</v>
      </c>
      <c r="C46" s="23" t="s">
        <v>84</v>
      </c>
      <c r="D46" s="10" t="s">
        <v>4</v>
      </c>
      <c r="E46" s="15">
        <v>44215</v>
      </c>
      <c r="F46" s="29" t="s">
        <v>68</v>
      </c>
      <c r="G46" s="10"/>
      <c r="H46" s="15">
        <v>44215</v>
      </c>
      <c r="I46" s="9">
        <f t="shared" si="0"/>
        <v>0</v>
      </c>
      <c r="J46" s="16" t="s">
        <v>48</v>
      </c>
      <c r="K46" s="15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16"/>
      <c r="Y46" s="16"/>
      <c r="Z46" s="16"/>
      <c r="AA46" s="16"/>
      <c r="AB46" s="16"/>
      <c r="AC46" s="71"/>
      <c r="AD46" s="23"/>
      <c r="AE46" s="23"/>
      <c r="AF46" s="23"/>
      <c r="AG46" s="23"/>
      <c r="AH46" s="74"/>
      <c r="AI46" s="23"/>
      <c r="AJ46" s="23"/>
      <c r="AK46" s="32" t="s">
        <v>35</v>
      </c>
      <c r="AL46" s="23" t="s">
        <v>32</v>
      </c>
      <c r="AM46" s="23" t="s">
        <v>43</v>
      </c>
      <c r="AN46" s="23" t="s">
        <v>40</v>
      </c>
      <c r="AO46" s="75" t="s">
        <v>100</v>
      </c>
    </row>
    <row r="47" spans="1:41" ht="25.5" customHeight="1" x14ac:dyDescent="0.25">
      <c r="A47" s="28">
        <v>35</v>
      </c>
      <c r="B47" s="8" t="s">
        <v>83</v>
      </c>
      <c r="C47" s="23" t="s">
        <v>84</v>
      </c>
      <c r="D47" s="10" t="s">
        <v>4</v>
      </c>
      <c r="E47" s="15">
        <v>44215</v>
      </c>
      <c r="F47" s="29" t="s">
        <v>68</v>
      </c>
      <c r="G47" s="10"/>
      <c r="H47" s="15">
        <v>44215</v>
      </c>
      <c r="I47" s="9">
        <f t="shared" si="0"/>
        <v>0</v>
      </c>
      <c r="J47" s="16" t="s">
        <v>48</v>
      </c>
      <c r="K47" s="15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16"/>
      <c r="Y47" s="16"/>
      <c r="Z47" s="16"/>
      <c r="AA47" s="16"/>
      <c r="AB47" s="16"/>
      <c r="AC47" s="71"/>
      <c r="AD47" s="23"/>
      <c r="AE47" s="23"/>
      <c r="AF47" s="23"/>
      <c r="AG47" s="23"/>
      <c r="AH47" s="74"/>
      <c r="AI47" s="23"/>
      <c r="AJ47" s="23"/>
      <c r="AK47" s="32" t="s">
        <v>38</v>
      </c>
      <c r="AL47" s="23" t="s">
        <v>32</v>
      </c>
      <c r="AM47" s="23" t="s">
        <v>43</v>
      </c>
      <c r="AN47" s="23" t="s">
        <v>40</v>
      </c>
      <c r="AO47" s="75" t="s">
        <v>101</v>
      </c>
    </row>
    <row r="48" spans="1:41" ht="25.5" customHeight="1" x14ac:dyDescent="0.25">
      <c r="A48" s="27">
        <v>36</v>
      </c>
      <c r="B48" s="8" t="s">
        <v>83</v>
      </c>
      <c r="C48" s="23" t="s">
        <v>84</v>
      </c>
      <c r="D48" s="10" t="s">
        <v>6</v>
      </c>
      <c r="E48" s="15">
        <v>44215</v>
      </c>
      <c r="F48" s="29" t="s">
        <v>68</v>
      </c>
      <c r="G48" s="10"/>
      <c r="H48" s="15">
        <v>44215</v>
      </c>
      <c r="I48" s="9">
        <f t="shared" si="0"/>
        <v>0</v>
      </c>
      <c r="J48" s="16" t="s">
        <v>48</v>
      </c>
      <c r="K48" s="15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16"/>
      <c r="Y48" s="16"/>
      <c r="Z48" s="16"/>
      <c r="AA48" s="16"/>
      <c r="AB48" s="16"/>
      <c r="AC48" s="71"/>
      <c r="AD48" s="23"/>
      <c r="AE48" s="23"/>
      <c r="AF48" s="23"/>
      <c r="AG48" s="23"/>
      <c r="AH48" s="74"/>
      <c r="AI48" s="23"/>
      <c r="AJ48" s="23"/>
      <c r="AK48" s="32" t="s">
        <v>38</v>
      </c>
      <c r="AL48" s="23" t="s">
        <v>32</v>
      </c>
      <c r="AM48" s="23" t="s">
        <v>43</v>
      </c>
      <c r="AN48" s="23" t="s">
        <v>40</v>
      </c>
      <c r="AO48" s="75" t="s">
        <v>101</v>
      </c>
    </row>
    <row r="49" spans="1:41" ht="25.5" customHeight="1" x14ac:dyDescent="0.25">
      <c r="A49" s="28">
        <v>37</v>
      </c>
      <c r="B49" s="8" t="s">
        <v>83</v>
      </c>
      <c r="C49" s="23" t="s">
        <v>84</v>
      </c>
      <c r="D49" s="10" t="s">
        <v>6</v>
      </c>
      <c r="E49" s="15">
        <v>44215</v>
      </c>
      <c r="F49" s="29" t="s">
        <v>68</v>
      </c>
      <c r="G49" s="10"/>
      <c r="H49" s="15">
        <v>44215</v>
      </c>
      <c r="I49" s="9">
        <f t="shared" si="0"/>
        <v>0</v>
      </c>
      <c r="J49" s="16" t="s">
        <v>48</v>
      </c>
      <c r="K49" s="15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16"/>
      <c r="Y49" s="16"/>
      <c r="Z49" s="16"/>
      <c r="AA49" s="16"/>
      <c r="AB49" s="16"/>
      <c r="AC49" s="71"/>
      <c r="AD49" s="23"/>
      <c r="AE49" s="23"/>
      <c r="AF49" s="23"/>
      <c r="AG49" s="23"/>
      <c r="AH49" s="74"/>
      <c r="AI49" s="23"/>
      <c r="AJ49" s="23"/>
      <c r="AK49" s="32" t="s">
        <v>38</v>
      </c>
      <c r="AL49" s="23" t="s">
        <v>32</v>
      </c>
      <c r="AM49" s="23" t="s">
        <v>43</v>
      </c>
      <c r="AN49" s="23" t="s">
        <v>40</v>
      </c>
      <c r="AO49" s="75" t="s">
        <v>101</v>
      </c>
    </row>
    <row r="50" spans="1:41" ht="25.5" customHeight="1" x14ac:dyDescent="0.25">
      <c r="A50" s="27">
        <v>38</v>
      </c>
      <c r="B50" s="8" t="s">
        <v>83</v>
      </c>
      <c r="C50" s="23" t="s">
        <v>84</v>
      </c>
      <c r="D50" s="10" t="s">
        <v>5</v>
      </c>
      <c r="E50" s="15">
        <v>44215</v>
      </c>
      <c r="F50" s="29" t="s">
        <v>68</v>
      </c>
      <c r="G50" s="10"/>
      <c r="H50" s="15">
        <v>44215</v>
      </c>
      <c r="I50" s="9">
        <f t="shared" si="0"/>
        <v>0</v>
      </c>
      <c r="J50" s="16" t="s">
        <v>48</v>
      </c>
      <c r="K50" s="15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16"/>
      <c r="Y50" s="16"/>
      <c r="Z50" s="16"/>
      <c r="AA50" s="16"/>
      <c r="AB50" s="16"/>
      <c r="AC50" s="71"/>
      <c r="AD50" s="23"/>
      <c r="AE50" s="23"/>
      <c r="AF50" s="23"/>
      <c r="AG50" s="23"/>
      <c r="AH50" s="74"/>
      <c r="AI50" s="23"/>
      <c r="AJ50" s="23"/>
      <c r="AK50" s="32" t="s">
        <v>38</v>
      </c>
      <c r="AL50" s="23" t="s">
        <v>32</v>
      </c>
      <c r="AM50" s="23" t="s">
        <v>43</v>
      </c>
      <c r="AN50" s="23" t="s">
        <v>40</v>
      </c>
      <c r="AO50" s="75" t="s">
        <v>101</v>
      </c>
    </row>
    <row r="51" spans="1:41" ht="25.5" customHeight="1" x14ac:dyDescent="0.25">
      <c r="A51" s="28">
        <v>39</v>
      </c>
      <c r="B51" s="8">
        <v>2026028</v>
      </c>
      <c r="C51" s="23" t="s">
        <v>84</v>
      </c>
      <c r="D51" s="10" t="s">
        <v>6</v>
      </c>
      <c r="E51" s="15">
        <v>44215</v>
      </c>
      <c r="F51" s="29" t="s">
        <v>68</v>
      </c>
      <c r="G51" s="10"/>
      <c r="H51" s="15">
        <v>44215</v>
      </c>
      <c r="I51" s="9">
        <f t="shared" si="0"/>
        <v>0</v>
      </c>
      <c r="J51" s="16" t="s">
        <v>48</v>
      </c>
      <c r="K51" s="15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16"/>
      <c r="Y51" s="16"/>
      <c r="Z51" s="16"/>
      <c r="AA51" s="16"/>
      <c r="AB51" s="16"/>
      <c r="AC51" s="71"/>
      <c r="AD51" s="23"/>
      <c r="AE51" s="23"/>
      <c r="AF51" s="23"/>
      <c r="AG51" s="23"/>
      <c r="AH51" s="74"/>
      <c r="AI51" s="23"/>
      <c r="AJ51" s="23"/>
      <c r="AK51" s="32" t="s">
        <v>38</v>
      </c>
      <c r="AL51" s="23" t="s">
        <v>34</v>
      </c>
      <c r="AM51" s="23" t="s">
        <v>43</v>
      </c>
      <c r="AN51" s="23" t="s">
        <v>40</v>
      </c>
      <c r="AO51" s="75" t="s">
        <v>101</v>
      </c>
    </row>
    <row r="52" spans="1:41" ht="25.5" customHeight="1" x14ac:dyDescent="0.25">
      <c r="A52" s="27">
        <v>40</v>
      </c>
      <c r="B52" s="8">
        <v>2026029</v>
      </c>
      <c r="C52" s="23" t="s">
        <v>84</v>
      </c>
      <c r="D52" s="10" t="s">
        <v>5</v>
      </c>
      <c r="E52" s="15">
        <v>44215</v>
      </c>
      <c r="F52" s="29" t="s">
        <v>68</v>
      </c>
      <c r="G52" s="10"/>
      <c r="H52" s="15">
        <v>44215</v>
      </c>
      <c r="I52" s="9">
        <f t="shared" si="0"/>
        <v>0</v>
      </c>
      <c r="J52" s="16" t="s">
        <v>48</v>
      </c>
      <c r="K52" s="15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16"/>
      <c r="Y52" s="16"/>
      <c r="Z52" s="16"/>
      <c r="AA52" s="16"/>
      <c r="AB52" s="16"/>
      <c r="AC52" s="71"/>
      <c r="AD52" s="23"/>
      <c r="AE52" s="23"/>
      <c r="AF52" s="23"/>
      <c r="AG52" s="23"/>
      <c r="AH52" s="74"/>
      <c r="AI52" s="23"/>
      <c r="AJ52" s="23"/>
      <c r="AK52" s="32" t="s">
        <v>38</v>
      </c>
      <c r="AL52" s="23" t="s">
        <v>34</v>
      </c>
      <c r="AM52" s="23" t="s">
        <v>43</v>
      </c>
      <c r="AN52" s="23" t="s">
        <v>40</v>
      </c>
      <c r="AO52" s="75" t="s">
        <v>102</v>
      </c>
    </row>
    <row r="53" spans="1:41" ht="25.5" customHeight="1" x14ac:dyDescent="0.25">
      <c r="A53" s="28">
        <v>41</v>
      </c>
      <c r="B53" s="8">
        <v>2026030</v>
      </c>
      <c r="C53" s="23" t="s">
        <v>84</v>
      </c>
      <c r="D53" s="10" t="s">
        <v>6</v>
      </c>
      <c r="E53" s="15">
        <v>44215</v>
      </c>
      <c r="F53" s="29" t="s">
        <v>68</v>
      </c>
      <c r="G53" s="10"/>
      <c r="H53" s="15">
        <v>44215</v>
      </c>
      <c r="I53" s="9">
        <f t="shared" si="0"/>
        <v>0</v>
      </c>
      <c r="J53" s="16" t="s">
        <v>48</v>
      </c>
      <c r="K53" s="15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16"/>
      <c r="Y53" s="16"/>
      <c r="Z53" s="16"/>
      <c r="AA53" s="16"/>
      <c r="AB53" s="16"/>
      <c r="AC53" s="71"/>
      <c r="AD53" s="23"/>
      <c r="AE53" s="23"/>
      <c r="AF53" s="23"/>
      <c r="AG53" s="23"/>
      <c r="AH53" s="74"/>
      <c r="AI53" s="23"/>
      <c r="AJ53" s="23"/>
      <c r="AK53" s="32" t="s">
        <v>38</v>
      </c>
      <c r="AL53" s="23" t="s">
        <v>34</v>
      </c>
      <c r="AM53" s="23" t="s">
        <v>43</v>
      </c>
      <c r="AN53" s="23" t="s">
        <v>40</v>
      </c>
      <c r="AO53" s="75" t="s">
        <v>102</v>
      </c>
    </row>
    <row r="54" spans="1:41" ht="25.5" customHeight="1" x14ac:dyDescent="0.25">
      <c r="A54" s="27">
        <v>42</v>
      </c>
      <c r="B54" s="8">
        <v>2026031</v>
      </c>
      <c r="C54" s="23" t="s">
        <v>84</v>
      </c>
      <c r="D54" s="10" t="s">
        <v>6</v>
      </c>
      <c r="E54" s="15">
        <v>44215</v>
      </c>
      <c r="F54" s="29" t="s">
        <v>68</v>
      </c>
      <c r="G54" s="10"/>
      <c r="H54" s="15">
        <v>44215</v>
      </c>
      <c r="I54" s="9">
        <f t="shared" si="0"/>
        <v>0</v>
      </c>
      <c r="J54" s="16" t="s">
        <v>48</v>
      </c>
      <c r="K54" s="15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16"/>
      <c r="Y54" s="16"/>
      <c r="Z54" s="16"/>
      <c r="AA54" s="16"/>
      <c r="AB54" s="16"/>
      <c r="AC54" s="71"/>
      <c r="AD54" s="23"/>
      <c r="AE54" s="23"/>
      <c r="AF54" s="23"/>
      <c r="AG54" s="23"/>
      <c r="AH54" s="74"/>
      <c r="AI54" s="23"/>
      <c r="AJ54" s="23"/>
      <c r="AK54" s="32" t="s">
        <v>38</v>
      </c>
      <c r="AL54" s="23" t="s">
        <v>34</v>
      </c>
      <c r="AM54" s="23" t="s">
        <v>43</v>
      </c>
      <c r="AN54" s="23" t="s">
        <v>40</v>
      </c>
      <c r="AO54" s="75" t="s">
        <v>102</v>
      </c>
    </row>
    <row r="55" spans="1:41" ht="25.5" customHeight="1" x14ac:dyDescent="0.25">
      <c r="A55" s="28">
        <v>43</v>
      </c>
      <c r="B55" s="8" t="s">
        <v>83</v>
      </c>
      <c r="C55" s="23" t="s">
        <v>84</v>
      </c>
      <c r="D55" s="10" t="s">
        <v>6</v>
      </c>
      <c r="E55" s="15">
        <v>44215</v>
      </c>
      <c r="F55" s="29" t="s">
        <v>68</v>
      </c>
      <c r="G55" s="10"/>
      <c r="H55" s="15">
        <v>44215</v>
      </c>
      <c r="I55" s="9">
        <f t="shared" si="0"/>
        <v>0</v>
      </c>
      <c r="J55" s="16" t="s">
        <v>48</v>
      </c>
      <c r="K55" s="15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16"/>
      <c r="Y55" s="16"/>
      <c r="Z55" s="16"/>
      <c r="AA55" s="16"/>
      <c r="AB55" s="16"/>
      <c r="AC55" s="71"/>
      <c r="AD55" s="23"/>
      <c r="AE55" s="23"/>
      <c r="AF55" s="23"/>
      <c r="AG55" s="23"/>
      <c r="AH55" s="74"/>
      <c r="AI55" s="23"/>
      <c r="AJ55" s="23"/>
      <c r="AK55" s="32" t="s">
        <v>38</v>
      </c>
      <c r="AL55" s="23" t="s">
        <v>32</v>
      </c>
      <c r="AM55" s="23" t="s">
        <v>43</v>
      </c>
      <c r="AN55" s="23" t="s">
        <v>40</v>
      </c>
      <c r="AO55" s="75" t="s">
        <v>103</v>
      </c>
    </row>
    <row r="56" spans="1:41" ht="25.5" customHeight="1" x14ac:dyDescent="0.25">
      <c r="A56" s="27">
        <v>44</v>
      </c>
      <c r="B56" s="8" t="s">
        <v>83</v>
      </c>
      <c r="C56" s="23" t="s">
        <v>84</v>
      </c>
      <c r="D56" s="10" t="s">
        <v>5</v>
      </c>
      <c r="E56" s="15">
        <v>44215</v>
      </c>
      <c r="F56" s="29" t="s">
        <v>68</v>
      </c>
      <c r="G56" s="10"/>
      <c r="H56" s="15">
        <v>44215</v>
      </c>
      <c r="I56" s="9">
        <f>IF(OR(E56=0,H56=0),"",H56-E56)</f>
        <v>0</v>
      </c>
      <c r="J56" s="16" t="s">
        <v>48</v>
      </c>
      <c r="K56" s="15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16"/>
      <c r="Y56" s="16"/>
      <c r="Z56" s="16"/>
      <c r="AA56" s="16"/>
      <c r="AB56" s="16"/>
      <c r="AC56" s="71"/>
      <c r="AD56" s="23"/>
      <c r="AE56" s="23"/>
      <c r="AF56" s="23"/>
      <c r="AG56" s="23"/>
      <c r="AH56" s="74"/>
      <c r="AI56" s="23"/>
      <c r="AJ56" s="23"/>
      <c r="AK56" s="32" t="s">
        <v>38</v>
      </c>
      <c r="AL56" s="23" t="s">
        <v>32</v>
      </c>
      <c r="AM56" s="23" t="s">
        <v>43</v>
      </c>
      <c r="AN56" s="23" t="s">
        <v>40</v>
      </c>
      <c r="AO56" s="75" t="s">
        <v>103</v>
      </c>
    </row>
    <row r="57" spans="1:41" ht="25.5" customHeight="1" x14ac:dyDescent="0.25">
      <c r="A57" s="28">
        <v>45</v>
      </c>
      <c r="B57" s="8" t="s">
        <v>83</v>
      </c>
      <c r="C57" s="23" t="s">
        <v>84</v>
      </c>
      <c r="D57" s="10" t="s">
        <v>4</v>
      </c>
      <c r="E57" s="15">
        <v>44215</v>
      </c>
      <c r="F57" s="29" t="s">
        <v>68</v>
      </c>
      <c r="G57" s="10"/>
      <c r="H57" s="15">
        <v>44215</v>
      </c>
      <c r="I57" s="9">
        <f>IF(OR(E57=0,H57=0),"",H57-E57)</f>
        <v>0</v>
      </c>
      <c r="J57" s="16" t="s">
        <v>48</v>
      </c>
      <c r="K57" s="15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16"/>
      <c r="Y57" s="16"/>
      <c r="Z57" s="16"/>
      <c r="AA57" s="16"/>
      <c r="AB57" s="16"/>
      <c r="AC57" s="71"/>
      <c r="AD57" s="23"/>
      <c r="AE57" s="23"/>
      <c r="AF57" s="23"/>
      <c r="AG57" s="23"/>
      <c r="AH57" s="74"/>
      <c r="AI57" s="23"/>
      <c r="AJ57" s="23"/>
      <c r="AK57" s="32" t="s">
        <v>38</v>
      </c>
      <c r="AL57" s="23" t="s">
        <v>32</v>
      </c>
      <c r="AM57" s="23" t="s">
        <v>43</v>
      </c>
      <c r="AN57" s="23" t="s">
        <v>40</v>
      </c>
      <c r="AO57" s="75" t="s">
        <v>104</v>
      </c>
    </row>
    <row r="58" spans="1:41" ht="25.5" customHeight="1" x14ac:dyDescent="0.25">
      <c r="A58" s="27">
        <v>46</v>
      </c>
      <c r="B58" s="8" t="s">
        <v>83</v>
      </c>
      <c r="C58" s="23" t="s">
        <v>84</v>
      </c>
      <c r="D58" s="10" t="s">
        <v>5</v>
      </c>
      <c r="E58" s="15">
        <v>44215</v>
      </c>
      <c r="F58" s="29" t="s">
        <v>68</v>
      </c>
      <c r="G58" s="10"/>
      <c r="H58" s="15">
        <v>44215</v>
      </c>
      <c r="I58" s="9">
        <f t="shared" si="0"/>
        <v>0</v>
      </c>
      <c r="J58" s="16" t="s">
        <v>48</v>
      </c>
      <c r="K58" s="15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16"/>
      <c r="Y58" s="16"/>
      <c r="Z58" s="16"/>
      <c r="AA58" s="16"/>
      <c r="AB58" s="16"/>
      <c r="AC58" s="71"/>
      <c r="AD58" s="23"/>
      <c r="AE58" s="23"/>
      <c r="AF58" s="23"/>
      <c r="AG58" s="23"/>
      <c r="AH58" s="74"/>
      <c r="AI58" s="23"/>
      <c r="AJ58" s="23"/>
      <c r="AK58" s="32" t="s">
        <v>38</v>
      </c>
      <c r="AL58" s="23" t="s">
        <v>32</v>
      </c>
      <c r="AM58" s="23" t="s">
        <v>43</v>
      </c>
      <c r="AN58" s="23" t="s">
        <v>40</v>
      </c>
      <c r="AO58" s="75" t="s">
        <v>104</v>
      </c>
    </row>
    <row r="59" spans="1:41" ht="25.5" customHeight="1" x14ac:dyDescent="0.25">
      <c r="A59" s="28">
        <v>47</v>
      </c>
      <c r="B59" s="8" t="s">
        <v>83</v>
      </c>
      <c r="C59" s="23" t="s">
        <v>84</v>
      </c>
      <c r="D59" s="10" t="s">
        <v>6</v>
      </c>
      <c r="E59" s="15">
        <v>44215</v>
      </c>
      <c r="F59" s="29" t="s">
        <v>68</v>
      </c>
      <c r="G59" s="10"/>
      <c r="H59" s="15">
        <v>44215</v>
      </c>
      <c r="I59" s="9">
        <f t="shared" si="0"/>
        <v>0</v>
      </c>
      <c r="J59" s="16" t="s">
        <v>48</v>
      </c>
      <c r="K59" s="15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16"/>
      <c r="Y59" s="16"/>
      <c r="Z59" s="16"/>
      <c r="AA59" s="16"/>
      <c r="AB59" s="16"/>
      <c r="AC59" s="71"/>
      <c r="AD59" s="23"/>
      <c r="AE59" s="23"/>
      <c r="AF59" s="23"/>
      <c r="AG59" s="23"/>
      <c r="AH59" s="74"/>
      <c r="AI59" s="23"/>
      <c r="AJ59" s="23"/>
      <c r="AK59" s="32" t="s">
        <v>38</v>
      </c>
      <c r="AL59" s="23" t="s">
        <v>32</v>
      </c>
      <c r="AM59" s="23" t="s">
        <v>43</v>
      </c>
      <c r="AN59" s="23" t="s">
        <v>42</v>
      </c>
      <c r="AO59" s="75" t="s">
        <v>104</v>
      </c>
    </row>
    <row r="60" spans="1:41" ht="25.5" customHeight="1" x14ac:dyDescent="0.25">
      <c r="A60" s="27">
        <v>48</v>
      </c>
      <c r="B60" s="8" t="s">
        <v>83</v>
      </c>
      <c r="C60" s="23" t="s">
        <v>84</v>
      </c>
      <c r="D60" s="10" t="s">
        <v>5</v>
      </c>
      <c r="E60" s="15">
        <v>44215</v>
      </c>
      <c r="F60" s="29" t="s">
        <v>68</v>
      </c>
      <c r="G60" s="10"/>
      <c r="H60" s="15">
        <v>44215</v>
      </c>
      <c r="I60" s="9">
        <f t="shared" si="0"/>
        <v>0</v>
      </c>
      <c r="J60" s="16" t="s">
        <v>48</v>
      </c>
      <c r="K60" s="15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16"/>
      <c r="Y60" s="16"/>
      <c r="Z60" s="16"/>
      <c r="AA60" s="16"/>
      <c r="AB60" s="16"/>
      <c r="AC60" s="71"/>
      <c r="AD60" s="23"/>
      <c r="AE60" s="23"/>
      <c r="AF60" s="23"/>
      <c r="AG60" s="23"/>
      <c r="AH60" s="74"/>
      <c r="AI60" s="23"/>
      <c r="AJ60" s="23"/>
      <c r="AK60" s="32" t="s">
        <v>38</v>
      </c>
      <c r="AL60" s="23" t="s">
        <v>32</v>
      </c>
      <c r="AM60" s="23" t="s">
        <v>43</v>
      </c>
      <c r="AN60" s="23" t="s">
        <v>40</v>
      </c>
      <c r="AO60" s="75" t="s">
        <v>104</v>
      </c>
    </row>
    <row r="61" spans="1:41" ht="25.5" customHeight="1" x14ac:dyDescent="0.25">
      <c r="A61" s="28">
        <v>49</v>
      </c>
      <c r="B61" s="8" t="s">
        <v>83</v>
      </c>
      <c r="C61" s="23" t="s">
        <v>84</v>
      </c>
      <c r="D61" s="10" t="s">
        <v>5</v>
      </c>
      <c r="E61" s="15">
        <v>44215</v>
      </c>
      <c r="F61" s="29" t="s">
        <v>68</v>
      </c>
      <c r="G61" s="10"/>
      <c r="H61" s="15">
        <v>44215</v>
      </c>
      <c r="I61" s="9">
        <f t="shared" si="0"/>
        <v>0</v>
      </c>
      <c r="J61" s="16" t="s">
        <v>48</v>
      </c>
      <c r="K61" s="15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16"/>
      <c r="Y61" s="16"/>
      <c r="Z61" s="16"/>
      <c r="AA61" s="16"/>
      <c r="AB61" s="16"/>
      <c r="AC61" s="71"/>
      <c r="AD61" s="23"/>
      <c r="AE61" s="23"/>
      <c r="AF61" s="23"/>
      <c r="AG61" s="23"/>
      <c r="AH61" s="74"/>
      <c r="AI61" s="23"/>
      <c r="AJ61" s="23"/>
      <c r="AK61" s="32" t="s">
        <v>38</v>
      </c>
      <c r="AL61" s="23" t="s">
        <v>32</v>
      </c>
      <c r="AM61" s="23" t="s">
        <v>43</v>
      </c>
      <c r="AN61" s="23" t="s">
        <v>40</v>
      </c>
      <c r="AO61" s="75" t="s">
        <v>104</v>
      </c>
    </row>
    <row r="62" spans="1:41" ht="25.5" customHeight="1" x14ac:dyDescent="0.25">
      <c r="A62" s="27">
        <v>50</v>
      </c>
      <c r="B62" s="8" t="s">
        <v>83</v>
      </c>
      <c r="C62" s="23" t="s">
        <v>84</v>
      </c>
      <c r="D62" s="10" t="s">
        <v>5</v>
      </c>
      <c r="E62" s="15">
        <v>44215</v>
      </c>
      <c r="F62" s="29" t="s">
        <v>68</v>
      </c>
      <c r="G62" s="10"/>
      <c r="H62" s="15">
        <v>44215</v>
      </c>
      <c r="I62" s="9">
        <f t="shared" si="0"/>
        <v>0</v>
      </c>
      <c r="J62" s="16" t="s">
        <v>48</v>
      </c>
      <c r="K62" s="15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16"/>
      <c r="Y62" s="16"/>
      <c r="Z62" s="16"/>
      <c r="AA62" s="16"/>
      <c r="AB62" s="16"/>
      <c r="AC62" s="71"/>
      <c r="AD62" s="23"/>
      <c r="AE62" s="23"/>
      <c r="AF62" s="23"/>
      <c r="AG62" s="23"/>
      <c r="AH62" s="74"/>
      <c r="AI62" s="23"/>
      <c r="AJ62" s="23"/>
      <c r="AK62" s="32" t="s">
        <v>38</v>
      </c>
      <c r="AL62" s="23" t="s">
        <v>32</v>
      </c>
      <c r="AM62" s="23" t="s">
        <v>43</v>
      </c>
      <c r="AN62" s="23" t="s">
        <v>40</v>
      </c>
      <c r="AO62" s="75" t="s">
        <v>104</v>
      </c>
    </row>
    <row r="63" spans="1:41" ht="25.5" customHeight="1" x14ac:dyDescent="0.25">
      <c r="A63" s="28">
        <v>51</v>
      </c>
      <c r="B63" s="8" t="s">
        <v>83</v>
      </c>
      <c r="C63" s="23" t="s">
        <v>84</v>
      </c>
      <c r="D63" s="10" t="s">
        <v>5</v>
      </c>
      <c r="E63" s="15">
        <v>44215</v>
      </c>
      <c r="F63" s="29" t="s">
        <v>68</v>
      </c>
      <c r="G63" s="10"/>
      <c r="H63" s="15">
        <v>44215</v>
      </c>
      <c r="I63" s="9">
        <f t="shared" si="0"/>
        <v>0</v>
      </c>
      <c r="J63" s="16" t="s">
        <v>48</v>
      </c>
      <c r="K63" s="15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16"/>
      <c r="Y63" s="16"/>
      <c r="Z63" s="16"/>
      <c r="AA63" s="16"/>
      <c r="AB63" s="16"/>
      <c r="AC63" s="71"/>
      <c r="AD63" s="23"/>
      <c r="AE63" s="23"/>
      <c r="AF63" s="23"/>
      <c r="AG63" s="23"/>
      <c r="AH63" s="74"/>
      <c r="AI63" s="23"/>
      <c r="AJ63" s="23"/>
      <c r="AK63" s="32" t="s">
        <v>38</v>
      </c>
      <c r="AL63" s="23" t="s">
        <v>32</v>
      </c>
      <c r="AM63" s="23" t="s">
        <v>43</v>
      </c>
      <c r="AN63" s="23" t="s">
        <v>40</v>
      </c>
      <c r="AO63" s="75" t="s">
        <v>104</v>
      </c>
    </row>
    <row r="64" spans="1:41" ht="25.5" customHeight="1" x14ac:dyDescent="0.25">
      <c r="A64" s="27">
        <v>52</v>
      </c>
      <c r="B64" s="8" t="s">
        <v>83</v>
      </c>
      <c r="C64" s="23" t="s">
        <v>84</v>
      </c>
      <c r="D64" s="10" t="s">
        <v>5</v>
      </c>
      <c r="E64" s="15">
        <v>44215</v>
      </c>
      <c r="F64" s="29" t="s">
        <v>68</v>
      </c>
      <c r="G64" s="10"/>
      <c r="H64" s="15">
        <v>44215</v>
      </c>
      <c r="I64" s="9">
        <f t="shared" si="0"/>
        <v>0</v>
      </c>
      <c r="J64" s="16" t="s">
        <v>48</v>
      </c>
      <c r="K64" s="15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16"/>
      <c r="Y64" s="16"/>
      <c r="Z64" s="16"/>
      <c r="AA64" s="16"/>
      <c r="AB64" s="16"/>
      <c r="AC64" s="71"/>
      <c r="AD64" s="23"/>
      <c r="AE64" s="23"/>
      <c r="AF64" s="23"/>
      <c r="AG64" s="23"/>
      <c r="AH64" s="74"/>
      <c r="AI64" s="23"/>
      <c r="AJ64" s="23"/>
      <c r="AK64" s="32" t="s">
        <v>38</v>
      </c>
      <c r="AL64" s="23" t="s">
        <v>32</v>
      </c>
      <c r="AM64" s="23" t="s">
        <v>43</v>
      </c>
      <c r="AN64" s="23" t="s">
        <v>40</v>
      </c>
      <c r="AO64" s="75" t="s">
        <v>104</v>
      </c>
    </row>
    <row r="65" spans="1:41" ht="25.5" customHeight="1" x14ac:dyDescent="0.25">
      <c r="A65" s="28">
        <v>53</v>
      </c>
      <c r="B65" s="8" t="s">
        <v>83</v>
      </c>
      <c r="C65" s="23" t="s">
        <v>84</v>
      </c>
      <c r="D65" s="10" t="s">
        <v>6</v>
      </c>
      <c r="E65" s="15">
        <v>44215</v>
      </c>
      <c r="F65" s="29" t="s">
        <v>57</v>
      </c>
      <c r="G65" s="10"/>
      <c r="H65" s="22">
        <v>44216</v>
      </c>
      <c r="I65" s="9">
        <f t="shared" si="0"/>
        <v>1</v>
      </c>
      <c r="J65" s="16" t="s">
        <v>48</v>
      </c>
      <c r="K65" s="15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16"/>
      <c r="Y65" s="16"/>
      <c r="Z65" s="16"/>
      <c r="AA65" s="16"/>
      <c r="AB65" s="16"/>
      <c r="AC65" s="71"/>
      <c r="AD65" s="23"/>
      <c r="AE65" s="23"/>
      <c r="AF65" s="23"/>
      <c r="AG65" s="23"/>
      <c r="AH65" s="74"/>
      <c r="AI65" s="23"/>
      <c r="AJ65" s="23"/>
      <c r="AK65" s="32" t="s">
        <v>35</v>
      </c>
      <c r="AL65" s="23" t="s">
        <v>32</v>
      </c>
      <c r="AM65" s="23" t="s">
        <v>44</v>
      </c>
      <c r="AN65" s="23" t="s">
        <v>40</v>
      </c>
      <c r="AO65" s="75" t="s">
        <v>104</v>
      </c>
    </row>
    <row r="66" spans="1:41" ht="25.5" customHeight="1" x14ac:dyDescent="0.25">
      <c r="A66" s="27">
        <v>54</v>
      </c>
      <c r="B66" s="8" t="s">
        <v>83</v>
      </c>
      <c r="C66" s="23" t="s">
        <v>84</v>
      </c>
      <c r="D66" s="10" t="s">
        <v>5</v>
      </c>
      <c r="E66" s="15">
        <v>44215</v>
      </c>
      <c r="F66" s="29" t="s">
        <v>68</v>
      </c>
      <c r="G66" s="10"/>
      <c r="H66" s="15">
        <v>44215</v>
      </c>
      <c r="I66" s="9">
        <f t="shared" si="0"/>
        <v>0</v>
      </c>
      <c r="J66" s="16" t="s">
        <v>48</v>
      </c>
      <c r="K66" s="15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16"/>
      <c r="Y66" s="16"/>
      <c r="Z66" s="16"/>
      <c r="AA66" s="16"/>
      <c r="AB66" s="16"/>
      <c r="AC66" s="71"/>
      <c r="AD66" s="23"/>
      <c r="AE66" s="23"/>
      <c r="AF66" s="23"/>
      <c r="AG66" s="23"/>
      <c r="AH66" s="74"/>
      <c r="AI66" s="23"/>
      <c r="AJ66" s="23"/>
      <c r="AK66" s="32" t="s">
        <v>38</v>
      </c>
      <c r="AL66" s="23" t="s">
        <v>32</v>
      </c>
      <c r="AM66" s="23" t="s">
        <v>43</v>
      </c>
      <c r="AN66" s="23" t="s">
        <v>40</v>
      </c>
      <c r="AO66" s="75" t="s">
        <v>104</v>
      </c>
    </row>
    <row r="67" spans="1:41" ht="25.5" customHeight="1" x14ac:dyDescent="0.25">
      <c r="A67" s="28">
        <v>55</v>
      </c>
      <c r="B67" s="8" t="s">
        <v>83</v>
      </c>
      <c r="C67" s="23" t="s">
        <v>84</v>
      </c>
      <c r="D67" s="10" t="s">
        <v>5</v>
      </c>
      <c r="E67" s="15">
        <v>44215</v>
      </c>
      <c r="F67" s="29" t="s">
        <v>68</v>
      </c>
      <c r="G67" s="10"/>
      <c r="H67" s="15">
        <v>44215</v>
      </c>
      <c r="I67" s="9">
        <f t="shared" si="0"/>
        <v>0</v>
      </c>
      <c r="J67" s="16" t="s">
        <v>48</v>
      </c>
      <c r="K67" s="15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16"/>
      <c r="Y67" s="16"/>
      <c r="Z67" s="16"/>
      <c r="AA67" s="16"/>
      <c r="AB67" s="16"/>
      <c r="AC67" s="71"/>
      <c r="AD67" s="23"/>
      <c r="AE67" s="23"/>
      <c r="AF67" s="23"/>
      <c r="AG67" s="23"/>
      <c r="AH67" s="74"/>
      <c r="AI67" s="23"/>
      <c r="AJ67" s="23"/>
      <c r="AK67" s="32" t="s">
        <v>38</v>
      </c>
      <c r="AL67" s="23" t="s">
        <v>32</v>
      </c>
      <c r="AM67" s="23" t="s">
        <v>43</v>
      </c>
      <c r="AN67" s="23" t="s">
        <v>40</v>
      </c>
      <c r="AO67" s="75" t="s">
        <v>104</v>
      </c>
    </row>
    <row r="68" spans="1:41" ht="25.5" customHeight="1" x14ac:dyDescent="0.25">
      <c r="A68" s="27">
        <v>56</v>
      </c>
      <c r="B68" s="8" t="s">
        <v>83</v>
      </c>
      <c r="C68" s="23" t="s">
        <v>84</v>
      </c>
      <c r="D68" s="10" t="s">
        <v>5</v>
      </c>
      <c r="E68" s="15">
        <v>44215</v>
      </c>
      <c r="F68" s="29" t="s">
        <v>68</v>
      </c>
      <c r="G68" s="10"/>
      <c r="H68" s="15">
        <v>44215</v>
      </c>
      <c r="I68" s="9">
        <f t="shared" si="0"/>
        <v>0</v>
      </c>
      <c r="J68" s="16" t="s">
        <v>48</v>
      </c>
      <c r="K68" s="15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16"/>
      <c r="Y68" s="16"/>
      <c r="Z68" s="16"/>
      <c r="AA68" s="16"/>
      <c r="AB68" s="16"/>
      <c r="AC68" s="71"/>
      <c r="AD68" s="23"/>
      <c r="AE68" s="23"/>
      <c r="AF68" s="23"/>
      <c r="AG68" s="23"/>
      <c r="AH68" s="74"/>
      <c r="AI68" s="23"/>
      <c r="AJ68" s="23"/>
      <c r="AK68" s="32" t="s">
        <v>38</v>
      </c>
      <c r="AL68" s="23" t="s">
        <v>32</v>
      </c>
      <c r="AM68" s="23" t="s">
        <v>43</v>
      </c>
      <c r="AN68" s="23" t="s">
        <v>40</v>
      </c>
      <c r="AO68" s="75" t="s">
        <v>104</v>
      </c>
    </row>
    <row r="69" spans="1:41" ht="25.5" customHeight="1" x14ac:dyDescent="0.25">
      <c r="A69" s="28">
        <v>57</v>
      </c>
      <c r="B69" s="8" t="s">
        <v>83</v>
      </c>
      <c r="C69" s="23" t="s">
        <v>84</v>
      </c>
      <c r="D69" s="10" t="s">
        <v>5</v>
      </c>
      <c r="E69" s="15">
        <v>44215</v>
      </c>
      <c r="F69" s="29" t="s">
        <v>68</v>
      </c>
      <c r="G69" s="10"/>
      <c r="H69" s="15">
        <v>44215</v>
      </c>
      <c r="I69" s="9">
        <f t="shared" si="0"/>
        <v>0</v>
      </c>
      <c r="J69" s="16" t="s">
        <v>48</v>
      </c>
      <c r="K69" s="15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16"/>
      <c r="Y69" s="16"/>
      <c r="Z69" s="16"/>
      <c r="AA69" s="16"/>
      <c r="AB69" s="16"/>
      <c r="AC69" s="71"/>
      <c r="AD69" s="23"/>
      <c r="AE69" s="23"/>
      <c r="AF69" s="23"/>
      <c r="AG69" s="23"/>
      <c r="AH69" s="74"/>
      <c r="AI69" s="23"/>
      <c r="AJ69" s="23"/>
      <c r="AK69" s="32" t="s">
        <v>38</v>
      </c>
      <c r="AL69" s="23" t="s">
        <v>32</v>
      </c>
      <c r="AM69" s="23" t="s">
        <v>43</v>
      </c>
      <c r="AN69" s="23" t="s">
        <v>40</v>
      </c>
      <c r="AO69" s="75" t="s">
        <v>104</v>
      </c>
    </row>
    <row r="70" spans="1:41" ht="25.5" customHeight="1" x14ac:dyDescent="0.25">
      <c r="A70" s="27">
        <v>58</v>
      </c>
      <c r="B70" s="8" t="s">
        <v>83</v>
      </c>
      <c r="C70" s="23" t="s">
        <v>84</v>
      </c>
      <c r="D70" s="10" t="s">
        <v>5</v>
      </c>
      <c r="E70" s="15">
        <v>44215</v>
      </c>
      <c r="F70" s="29" t="s">
        <v>68</v>
      </c>
      <c r="G70" s="10"/>
      <c r="H70" s="15">
        <v>44215</v>
      </c>
      <c r="I70" s="9">
        <f t="shared" si="0"/>
        <v>0</v>
      </c>
      <c r="J70" s="16" t="s">
        <v>48</v>
      </c>
      <c r="K70" s="15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16"/>
      <c r="Y70" s="16"/>
      <c r="Z70" s="16"/>
      <c r="AA70" s="16"/>
      <c r="AB70" s="16"/>
      <c r="AC70" s="71"/>
      <c r="AD70" s="23"/>
      <c r="AE70" s="23"/>
      <c r="AF70" s="23"/>
      <c r="AG70" s="23"/>
      <c r="AH70" s="74"/>
      <c r="AI70" s="23"/>
      <c r="AJ70" s="23"/>
      <c r="AK70" s="32" t="s">
        <v>38</v>
      </c>
      <c r="AL70" s="23" t="s">
        <v>32</v>
      </c>
      <c r="AM70" s="23" t="s">
        <v>43</v>
      </c>
      <c r="AN70" s="23" t="s">
        <v>40</v>
      </c>
      <c r="AO70" s="75" t="s">
        <v>104</v>
      </c>
    </row>
    <row r="71" spans="1:41" ht="25.5" customHeight="1" x14ac:dyDescent="0.25">
      <c r="A71" s="28">
        <v>59</v>
      </c>
      <c r="B71" s="8" t="s">
        <v>83</v>
      </c>
      <c r="C71" s="23" t="s">
        <v>84</v>
      </c>
      <c r="D71" s="10" t="s">
        <v>5</v>
      </c>
      <c r="E71" s="15">
        <v>44215</v>
      </c>
      <c r="F71" s="29" t="s">
        <v>68</v>
      </c>
      <c r="G71" s="10"/>
      <c r="H71" s="15">
        <v>44215</v>
      </c>
      <c r="I71" s="9">
        <f t="shared" si="0"/>
        <v>0</v>
      </c>
      <c r="J71" s="16" t="s">
        <v>48</v>
      </c>
      <c r="K71" s="15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16"/>
      <c r="Y71" s="16"/>
      <c r="Z71" s="16"/>
      <c r="AA71" s="16"/>
      <c r="AB71" s="16"/>
      <c r="AC71" s="71"/>
      <c r="AD71" s="23"/>
      <c r="AE71" s="23"/>
      <c r="AF71" s="23"/>
      <c r="AG71" s="23"/>
      <c r="AH71" s="74"/>
      <c r="AI71" s="23"/>
      <c r="AJ71" s="23"/>
      <c r="AK71" s="32" t="s">
        <v>38</v>
      </c>
      <c r="AL71" s="23" t="s">
        <v>32</v>
      </c>
      <c r="AM71" s="23" t="s">
        <v>43</v>
      </c>
      <c r="AN71" s="23" t="s">
        <v>40</v>
      </c>
      <c r="AO71" s="75" t="s">
        <v>104</v>
      </c>
    </row>
    <row r="72" spans="1:41" ht="25.5" customHeight="1" x14ac:dyDescent="0.25">
      <c r="A72" s="27">
        <v>60</v>
      </c>
      <c r="B72" s="8" t="s">
        <v>83</v>
      </c>
      <c r="C72" s="23" t="s">
        <v>84</v>
      </c>
      <c r="D72" s="10" t="s">
        <v>6</v>
      </c>
      <c r="E72" s="15">
        <v>44215</v>
      </c>
      <c r="F72" s="29" t="s">
        <v>68</v>
      </c>
      <c r="G72" s="10"/>
      <c r="H72" s="15">
        <v>44215</v>
      </c>
      <c r="I72" s="9">
        <f t="shared" si="0"/>
        <v>0</v>
      </c>
      <c r="J72" s="16" t="s">
        <v>48</v>
      </c>
      <c r="K72" s="15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16"/>
      <c r="Y72" s="16"/>
      <c r="Z72" s="16"/>
      <c r="AA72" s="16"/>
      <c r="AB72" s="16"/>
      <c r="AC72" s="71"/>
      <c r="AD72" s="23"/>
      <c r="AE72" s="23"/>
      <c r="AF72" s="23"/>
      <c r="AG72" s="23"/>
      <c r="AH72" s="74"/>
      <c r="AI72" s="23"/>
      <c r="AJ72" s="23"/>
      <c r="AK72" s="32" t="s">
        <v>38</v>
      </c>
      <c r="AL72" s="23" t="s">
        <v>32</v>
      </c>
      <c r="AM72" s="23" t="s">
        <v>43</v>
      </c>
      <c r="AN72" s="23" t="s">
        <v>40</v>
      </c>
      <c r="AO72" s="75" t="s">
        <v>104</v>
      </c>
    </row>
    <row r="73" spans="1:41" ht="25.5" customHeight="1" x14ac:dyDescent="0.25">
      <c r="A73" s="28">
        <v>61</v>
      </c>
      <c r="B73" s="8" t="s">
        <v>83</v>
      </c>
      <c r="C73" s="23" t="s">
        <v>84</v>
      </c>
      <c r="D73" s="10" t="s">
        <v>5</v>
      </c>
      <c r="E73" s="15">
        <v>44215</v>
      </c>
      <c r="F73" s="29" t="s">
        <v>68</v>
      </c>
      <c r="G73" s="10"/>
      <c r="H73" s="15">
        <v>44215</v>
      </c>
      <c r="I73" s="9">
        <f t="shared" si="0"/>
        <v>0</v>
      </c>
      <c r="J73" s="16" t="s">
        <v>48</v>
      </c>
      <c r="K73" s="15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16"/>
      <c r="Y73" s="16"/>
      <c r="Z73" s="16"/>
      <c r="AA73" s="16"/>
      <c r="AB73" s="16"/>
      <c r="AC73" s="71"/>
      <c r="AD73" s="23"/>
      <c r="AE73" s="23"/>
      <c r="AF73" s="23"/>
      <c r="AG73" s="23"/>
      <c r="AH73" s="74"/>
      <c r="AI73" s="23"/>
      <c r="AJ73" s="23"/>
      <c r="AK73" s="32" t="s">
        <v>38</v>
      </c>
      <c r="AL73" s="23" t="s">
        <v>32</v>
      </c>
      <c r="AM73" s="23" t="s">
        <v>43</v>
      </c>
      <c r="AN73" s="23" t="s">
        <v>40</v>
      </c>
      <c r="AO73" s="75" t="s">
        <v>104</v>
      </c>
    </row>
    <row r="74" spans="1:41" ht="25.5" customHeight="1" x14ac:dyDescent="0.25">
      <c r="A74" s="27">
        <v>62</v>
      </c>
      <c r="B74" s="8" t="s">
        <v>83</v>
      </c>
      <c r="C74" s="23" t="s">
        <v>84</v>
      </c>
      <c r="D74" s="10" t="s">
        <v>6</v>
      </c>
      <c r="E74" s="15">
        <v>44215</v>
      </c>
      <c r="F74" s="29" t="s">
        <v>56</v>
      </c>
      <c r="G74" s="10"/>
      <c r="H74" s="15">
        <v>44215</v>
      </c>
      <c r="I74" s="9">
        <f t="shared" si="0"/>
        <v>0</v>
      </c>
      <c r="J74" s="16" t="s">
        <v>48</v>
      </c>
      <c r="K74" s="15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16"/>
      <c r="Y74" s="16"/>
      <c r="Z74" s="16"/>
      <c r="AA74" s="16"/>
      <c r="AB74" s="16"/>
      <c r="AC74" s="71"/>
      <c r="AD74" s="23"/>
      <c r="AE74" s="23"/>
      <c r="AF74" s="23"/>
      <c r="AG74" s="23"/>
      <c r="AH74" s="74"/>
      <c r="AI74" s="23"/>
      <c r="AJ74" s="23"/>
      <c r="AK74" s="32" t="s">
        <v>35</v>
      </c>
      <c r="AL74" s="23" t="s">
        <v>32</v>
      </c>
      <c r="AM74" s="23" t="s">
        <v>43</v>
      </c>
      <c r="AN74" s="23" t="s">
        <v>40</v>
      </c>
      <c r="AO74" s="75" t="s">
        <v>104</v>
      </c>
    </row>
    <row r="75" spans="1:41" ht="25.5" customHeight="1" x14ac:dyDescent="0.25">
      <c r="A75" s="28">
        <v>63</v>
      </c>
      <c r="B75" s="8" t="s">
        <v>83</v>
      </c>
      <c r="C75" s="23" t="s">
        <v>84</v>
      </c>
      <c r="D75" s="10" t="s">
        <v>6</v>
      </c>
      <c r="E75" s="15">
        <v>44215</v>
      </c>
      <c r="F75" s="29" t="s">
        <v>68</v>
      </c>
      <c r="G75" s="10"/>
      <c r="H75" s="15">
        <v>44215</v>
      </c>
      <c r="I75" s="9">
        <f t="shared" si="0"/>
        <v>0</v>
      </c>
      <c r="J75" s="16" t="s">
        <v>48</v>
      </c>
      <c r="K75" s="15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16"/>
      <c r="Y75" s="16"/>
      <c r="Z75" s="16"/>
      <c r="AA75" s="16"/>
      <c r="AB75" s="16"/>
      <c r="AC75" s="71"/>
      <c r="AD75" s="23"/>
      <c r="AE75" s="23"/>
      <c r="AF75" s="23"/>
      <c r="AG75" s="23"/>
      <c r="AH75" s="74"/>
      <c r="AI75" s="23"/>
      <c r="AJ75" s="23"/>
      <c r="AK75" s="32" t="s">
        <v>38</v>
      </c>
      <c r="AL75" s="23" t="s">
        <v>32</v>
      </c>
      <c r="AM75" s="23" t="s">
        <v>43</v>
      </c>
      <c r="AN75" s="23" t="s">
        <v>40</v>
      </c>
      <c r="AO75" s="75" t="s">
        <v>104</v>
      </c>
    </row>
    <row r="76" spans="1:41" ht="25.5" customHeight="1" x14ac:dyDescent="0.25">
      <c r="A76" s="27">
        <v>64</v>
      </c>
      <c r="B76" s="8" t="s">
        <v>83</v>
      </c>
      <c r="C76" s="23" t="s">
        <v>84</v>
      </c>
      <c r="D76" s="10" t="s">
        <v>5</v>
      </c>
      <c r="E76" s="15">
        <v>44215</v>
      </c>
      <c r="F76" s="29" t="s">
        <v>68</v>
      </c>
      <c r="G76" s="10"/>
      <c r="H76" s="15">
        <v>44215</v>
      </c>
      <c r="I76" s="9">
        <f t="shared" si="0"/>
        <v>0</v>
      </c>
      <c r="J76" s="16" t="s">
        <v>48</v>
      </c>
      <c r="K76" s="15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16"/>
      <c r="Y76" s="16"/>
      <c r="Z76" s="16"/>
      <c r="AA76" s="16"/>
      <c r="AB76" s="16"/>
      <c r="AC76" s="71"/>
      <c r="AD76" s="23"/>
      <c r="AE76" s="23"/>
      <c r="AF76" s="23"/>
      <c r="AG76" s="23"/>
      <c r="AH76" s="74"/>
      <c r="AI76" s="23"/>
      <c r="AJ76" s="23"/>
      <c r="AK76" s="32" t="s">
        <v>38</v>
      </c>
      <c r="AL76" s="23" t="s">
        <v>32</v>
      </c>
      <c r="AM76" s="23" t="s">
        <v>43</v>
      </c>
      <c r="AN76" s="23" t="s">
        <v>40</v>
      </c>
      <c r="AO76" s="75" t="s">
        <v>104</v>
      </c>
    </row>
    <row r="77" spans="1:41" ht="25.5" customHeight="1" x14ac:dyDescent="0.25">
      <c r="A77" s="28">
        <v>65</v>
      </c>
      <c r="B77" s="8" t="s">
        <v>83</v>
      </c>
      <c r="C77" s="23" t="s">
        <v>84</v>
      </c>
      <c r="D77" s="10" t="s">
        <v>5</v>
      </c>
      <c r="E77" s="15">
        <v>44215</v>
      </c>
      <c r="F77" s="29" t="s">
        <v>68</v>
      </c>
      <c r="G77" s="10"/>
      <c r="H77" s="15">
        <v>44215</v>
      </c>
      <c r="I77" s="9">
        <f t="shared" ref="I77:I140" si="1">IF(OR(E77=0,H77=0),"",H77-E77)</f>
        <v>0</v>
      </c>
      <c r="J77" s="16" t="s">
        <v>48</v>
      </c>
      <c r="K77" s="15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16"/>
      <c r="Y77" s="16"/>
      <c r="Z77" s="16"/>
      <c r="AA77" s="16"/>
      <c r="AB77" s="16"/>
      <c r="AC77" s="71"/>
      <c r="AD77" s="23"/>
      <c r="AE77" s="23"/>
      <c r="AF77" s="23"/>
      <c r="AG77" s="23"/>
      <c r="AH77" s="74"/>
      <c r="AI77" s="23"/>
      <c r="AJ77" s="23"/>
      <c r="AK77" s="32" t="s">
        <v>38</v>
      </c>
      <c r="AL77" s="23" t="s">
        <v>32</v>
      </c>
      <c r="AM77" s="23" t="s">
        <v>43</v>
      </c>
      <c r="AN77" s="23" t="s">
        <v>40</v>
      </c>
      <c r="AO77" s="75" t="s">
        <v>104</v>
      </c>
    </row>
    <row r="78" spans="1:41" ht="25.5" customHeight="1" x14ac:dyDescent="0.25">
      <c r="A78" s="27">
        <v>66</v>
      </c>
      <c r="B78" s="8" t="s">
        <v>83</v>
      </c>
      <c r="C78" s="23" t="s">
        <v>84</v>
      </c>
      <c r="D78" s="10" t="s">
        <v>6</v>
      </c>
      <c r="E78" s="15">
        <v>44215</v>
      </c>
      <c r="F78" s="29" t="s">
        <v>68</v>
      </c>
      <c r="G78" s="10"/>
      <c r="H78" s="15">
        <v>44215</v>
      </c>
      <c r="I78" s="9">
        <f t="shared" si="1"/>
        <v>0</v>
      </c>
      <c r="J78" s="16" t="s">
        <v>48</v>
      </c>
      <c r="K78" s="15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16"/>
      <c r="Y78" s="16"/>
      <c r="Z78" s="16"/>
      <c r="AA78" s="16"/>
      <c r="AB78" s="16"/>
      <c r="AC78" s="71"/>
      <c r="AD78" s="23"/>
      <c r="AE78" s="23"/>
      <c r="AF78" s="23"/>
      <c r="AG78" s="23"/>
      <c r="AH78" s="74"/>
      <c r="AI78" s="23"/>
      <c r="AJ78" s="23"/>
      <c r="AK78" s="32" t="s">
        <v>35</v>
      </c>
      <c r="AL78" s="23" t="s">
        <v>32</v>
      </c>
      <c r="AM78" s="23" t="s">
        <v>43</v>
      </c>
      <c r="AN78" s="23" t="s">
        <v>40</v>
      </c>
      <c r="AO78" s="75" t="s">
        <v>104</v>
      </c>
    </row>
    <row r="79" spans="1:41" ht="25.5" customHeight="1" x14ac:dyDescent="0.25">
      <c r="A79" s="28">
        <v>67</v>
      </c>
      <c r="B79" s="8" t="s">
        <v>83</v>
      </c>
      <c r="C79" s="23" t="s">
        <v>84</v>
      </c>
      <c r="D79" s="10" t="s">
        <v>6</v>
      </c>
      <c r="E79" s="15">
        <v>44215</v>
      </c>
      <c r="F79" s="29" t="s">
        <v>68</v>
      </c>
      <c r="G79" s="10"/>
      <c r="H79" s="15">
        <v>44215</v>
      </c>
      <c r="I79" s="9">
        <f t="shared" si="1"/>
        <v>0</v>
      </c>
      <c r="J79" s="16" t="s">
        <v>48</v>
      </c>
      <c r="K79" s="15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16"/>
      <c r="Y79" s="16"/>
      <c r="Z79" s="16"/>
      <c r="AA79" s="16"/>
      <c r="AB79" s="16"/>
      <c r="AC79" s="71"/>
      <c r="AD79" s="23"/>
      <c r="AE79" s="23"/>
      <c r="AF79" s="23"/>
      <c r="AG79" s="23"/>
      <c r="AH79" s="74"/>
      <c r="AI79" s="23"/>
      <c r="AJ79" s="23"/>
      <c r="AK79" s="32" t="s">
        <v>38</v>
      </c>
      <c r="AL79" s="23" t="s">
        <v>32</v>
      </c>
      <c r="AM79" s="23" t="s">
        <v>43</v>
      </c>
      <c r="AN79" s="23" t="s">
        <v>40</v>
      </c>
      <c r="AO79" s="75" t="s">
        <v>104</v>
      </c>
    </row>
    <row r="80" spans="1:41" ht="25.5" customHeight="1" x14ac:dyDescent="0.25">
      <c r="A80" s="27">
        <v>68</v>
      </c>
      <c r="B80" s="8" t="s">
        <v>83</v>
      </c>
      <c r="C80" s="23" t="s">
        <v>84</v>
      </c>
      <c r="D80" s="10" t="s">
        <v>5</v>
      </c>
      <c r="E80" s="15">
        <v>44215</v>
      </c>
      <c r="F80" s="29" t="s">
        <v>68</v>
      </c>
      <c r="G80" s="10"/>
      <c r="H80" s="15">
        <v>44215</v>
      </c>
      <c r="I80" s="9">
        <f t="shared" si="1"/>
        <v>0</v>
      </c>
      <c r="J80" s="16" t="s">
        <v>48</v>
      </c>
      <c r="K80" s="15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16"/>
      <c r="Y80" s="16"/>
      <c r="Z80" s="16"/>
      <c r="AA80" s="16"/>
      <c r="AB80" s="16"/>
      <c r="AC80" s="71"/>
      <c r="AD80" s="23"/>
      <c r="AE80" s="23"/>
      <c r="AF80" s="23"/>
      <c r="AG80" s="23"/>
      <c r="AH80" s="74"/>
      <c r="AI80" s="23"/>
      <c r="AJ80" s="23"/>
      <c r="AK80" s="32" t="s">
        <v>38</v>
      </c>
      <c r="AL80" s="23" t="s">
        <v>32</v>
      </c>
      <c r="AM80" s="23" t="s">
        <v>43</v>
      </c>
      <c r="AN80" s="23" t="s">
        <v>40</v>
      </c>
      <c r="AO80" s="75" t="s">
        <v>104</v>
      </c>
    </row>
    <row r="81" spans="1:41" ht="25.5" customHeight="1" x14ac:dyDescent="0.25">
      <c r="A81" s="28">
        <v>69</v>
      </c>
      <c r="B81" s="8" t="s">
        <v>83</v>
      </c>
      <c r="C81" s="23" t="s">
        <v>84</v>
      </c>
      <c r="D81" s="10" t="s">
        <v>4</v>
      </c>
      <c r="E81" s="15">
        <v>44215</v>
      </c>
      <c r="F81" s="29" t="s">
        <v>68</v>
      </c>
      <c r="G81" s="10"/>
      <c r="H81" s="15">
        <v>44215</v>
      </c>
      <c r="I81" s="9">
        <f t="shared" si="1"/>
        <v>0</v>
      </c>
      <c r="J81" s="16" t="s">
        <v>48</v>
      </c>
      <c r="K81" s="15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16"/>
      <c r="Y81" s="16"/>
      <c r="Z81" s="16"/>
      <c r="AA81" s="16"/>
      <c r="AB81" s="16"/>
      <c r="AC81" s="71"/>
      <c r="AD81" s="23"/>
      <c r="AE81" s="23"/>
      <c r="AF81" s="23"/>
      <c r="AG81" s="23"/>
      <c r="AH81" s="74"/>
      <c r="AI81" s="23"/>
      <c r="AJ81" s="23"/>
      <c r="AK81" s="32" t="s">
        <v>35</v>
      </c>
      <c r="AL81" s="23" t="s">
        <v>32</v>
      </c>
      <c r="AM81" s="23" t="s">
        <v>43</v>
      </c>
      <c r="AN81" s="23" t="s">
        <v>40</v>
      </c>
      <c r="AO81" s="75" t="s">
        <v>104</v>
      </c>
    </row>
    <row r="82" spans="1:41" ht="25.5" customHeight="1" x14ac:dyDescent="0.25">
      <c r="A82" s="27">
        <v>70</v>
      </c>
      <c r="B82" s="8" t="s">
        <v>83</v>
      </c>
      <c r="C82" s="23" t="s">
        <v>84</v>
      </c>
      <c r="D82" s="10" t="s">
        <v>4</v>
      </c>
      <c r="E82" s="15">
        <v>44215</v>
      </c>
      <c r="F82" s="29" t="s">
        <v>68</v>
      </c>
      <c r="G82" s="10"/>
      <c r="H82" s="15">
        <v>44215</v>
      </c>
      <c r="I82" s="9">
        <f t="shared" si="1"/>
        <v>0</v>
      </c>
      <c r="J82" s="16" t="s">
        <v>48</v>
      </c>
      <c r="K82" s="15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16"/>
      <c r="Y82" s="16"/>
      <c r="Z82" s="16"/>
      <c r="AA82" s="16"/>
      <c r="AB82" s="16"/>
      <c r="AC82" s="71"/>
      <c r="AD82" s="23"/>
      <c r="AE82" s="23"/>
      <c r="AF82" s="23"/>
      <c r="AG82" s="23"/>
      <c r="AH82" s="74"/>
      <c r="AI82" s="23"/>
      <c r="AJ82" s="23"/>
      <c r="AK82" s="32" t="s">
        <v>35</v>
      </c>
      <c r="AL82" s="23" t="s">
        <v>32</v>
      </c>
      <c r="AM82" s="23" t="s">
        <v>43</v>
      </c>
      <c r="AN82" s="23" t="s">
        <v>40</v>
      </c>
      <c r="AO82" s="75" t="s">
        <v>104</v>
      </c>
    </row>
    <row r="83" spans="1:41" ht="25.5" customHeight="1" x14ac:dyDescent="0.25">
      <c r="A83" s="28">
        <v>71</v>
      </c>
      <c r="B83" s="8" t="s">
        <v>83</v>
      </c>
      <c r="C83" s="23" t="s">
        <v>84</v>
      </c>
      <c r="D83" s="10" t="s">
        <v>5</v>
      </c>
      <c r="E83" s="15">
        <v>44215</v>
      </c>
      <c r="F83" s="29" t="s">
        <v>68</v>
      </c>
      <c r="G83" s="10"/>
      <c r="H83" s="15">
        <v>44215</v>
      </c>
      <c r="I83" s="9">
        <f t="shared" si="1"/>
        <v>0</v>
      </c>
      <c r="J83" s="16" t="s">
        <v>48</v>
      </c>
      <c r="K83" s="15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16"/>
      <c r="Y83" s="16"/>
      <c r="Z83" s="16"/>
      <c r="AA83" s="16"/>
      <c r="AB83" s="16"/>
      <c r="AC83" s="71"/>
      <c r="AD83" s="23"/>
      <c r="AE83" s="23"/>
      <c r="AF83" s="23"/>
      <c r="AG83" s="23"/>
      <c r="AH83" s="74"/>
      <c r="AI83" s="23"/>
      <c r="AJ83" s="23"/>
      <c r="AK83" s="32" t="s">
        <v>38</v>
      </c>
      <c r="AL83" s="23" t="s">
        <v>32</v>
      </c>
      <c r="AM83" s="23" t="s">
        <v>43</v>
      </c>
      <c r="AN83" s="23" t="s">
        <v>40</v>
      </c>
      <c r="AO83" s="75" t="s">
        <v>104</v>
      </c>
    </row>
    <row r="84" spans="1:41" ht="25.5" customHeight="1" x14ac:dyDescent="0.25">
      <c r="A84" s="27">
        <v>72</v>
      </c>
      <c r="B84" s="8" t="s">
        <v>83</v>
      </c>
      <c r="C84" s="23" t="s">
        <v>84</v>
      </c>
      <c r="D84" s="10" t="s">
        <v>5</v>
      </c>
      <c r="E84" s="15">
        <v>44215</v>
      </c>
      <c r="F84" s="29" t="s">
        <v>68</v>
      </c>
      <c r="G84" s="10"/>
      <c r="H84" s="15">
        <v>44215</v>
      </c>
      <c r="I84" s="9">
        <f t="shared" si="1"/>
        <v>0</v>
      </c>
      <c r="J84" s="16" t="s">
        <v>48</v>
      </c>
      <c r="K84" s="15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16"/>
      <c r="Y84" s="16"/>
      <c r="Z84" s="16"/>
      <c r="AA84" s="16"/>
      <c r="AB84" s="16"/>
      <c r="AC84" s="71"/>
      <c r="AD84" s="23"/>
      <c r="AE84" s="23"/>
      <c r="AF84" s="23"/>
      <c r="AG84" s="23"/>
      <c r="AH84" s="74"/>
      <c r="AI84" s="23"/>
      <c r="AJ84" s="23"/>
      <c r="AK84" s="32" t="s">
        <v>38</v>
      </c>
      <c r="AL84" s="23" t="s">
        <v>32</v>
      </c>
      <c r="AM84" s="23" t="s">
        <v>43</v>
      </c>
      <c r="AN84" s="23" t="s">
        <v>40</v>
      </c>
      <c r="AO84" s="75" t="s">
        <v>104</v>
      </c>
    </row>
    <row r="85" spans="1:41" ht="25.5" customHeight="1" x14ac:dyDescent="0.25">
      <c r="A85" s="28">
        <v>73</v>
      </c>
      <c r="B85" s="8" t="s">
        <v>83</v>
      </c>
      <c r="C85" s="23" t="s">
        <v>84</v>
      </c>
      <c r="D85" s="10" t="s">
        <v>5</v>
      </c>
      <c r="E85" s="15">
        <v>44215</v>
      </c>
      <c r="F85" s="29" t="s">
        <v>68</v>
      </c>
      <c r="G85" s="10"/>
      <c r="H85" s="15">
        <v>44215</v>
      </c>
      <c r="I85" s="9">
        <f t="shared" si="1"/>
        <v>0</v>
      </c>
      <c r="J85" s="16" t="s">
        <v>48</v>
      </c>
      <c r="K85" s="15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16"/>
      <c r="Y85" s="16"/>
      <c r="Z85" s="16"/>
      <c r="AA85" s="16"/>
      <c r="AB85" s="16"/>
      <c r="AC85" s="71"/>
      <c r="AD85" s="23"/>
      <c r="AE85" s="23"/>
      <c r="AF85" s="23"/>
      <c r="AG85" s="23"/>
      <c r="AH85" s="74"/>
      <c r="AI85" s="23"/>
      <c r="AJ85" s="23"/>
      <c r="AK85" s="32" t="s">
        <v>38</v>
      </c>
      <c r="AL85" s="23" t="s">
        <v>32</v>
      </c>
      <c r="AM85" s="23" t="s">
        <v>43</v>
      </c>
      <c r="AN85" s="23" t="s">
        <v>40</v>
      </c>
      <c r="AO85" s="75" t="s">
        <v>104</v>
      </c>
    </row>
    <row r="86" spans="1:41" ht="25.5" customHeight="1" x14ac:dyDescent="0.25">
      <c r="A86" s="27">
        <v>74</v>
      </c>
      <c r="B86" s="8" t="s">
        <v>83</v>
      </c>
      <c r="C86" s="23" t="s">
        <v>84</v>
      </c>
      <c r="D86" s="10" t="s">
        <v>4</v>
      </c>
      <c r="E86" s="15">
        <v>44215</v>
      </c>
      <c r="F86" s="29" t="s">
        <v>68</v>
      </c>
      <c r="G86" s="10"/>
      <c r="H86" s="15">
        <v>44215</v>
      </c>
      <c r="I86" s="9">
        <f t="shared" si="1"/>
        <v>0</v>
      </c>
      <c r="J86" s="16" t="s">
        <v>48</v>
      </c>
      <c r="K86" s="15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16"/>
      <c r="Y86" s="16"/>
      <c r="Z86" s="16"/>
      <c r="AA86" s="16"/>
      <c r="AB86" s="16"/>
      <c r="AC86" s="71"/>
      <c r="AD86" s="23"/>
      <c r="AE86" s="23"/>
      <c r="AF86" s="23"/>
      <c r="AG86" s="23"/>
      <c r="AH86" s="74"/>
      <c r="AI86" s="23"/>
      <c r="AJ86" s="23"/>
      <c r="AK86" s="32" t="s">
        <v>38</v>
      </c>
      <c r="AL86" s="23" t="s">
        <v>32</v>
      </c>
      <c r="AM86" s="23" t="s">
        <v>43</v>
      </c>
      <c r="AN86" s="23" t="s">
        <v>40</v>
      </c>
      <c r="AO86" s="75" t="s">
        <v>104</v>
      </c>
    </row>
    <row r="87" spans="1:41" ht="25.5" customHeight="1" x14ac:dyDescent="0.25">
      <c r="A87" s="28">
        <v>75</v>
      </c>
      <c r="B87" s="8" t="s">
        <v>83</v>
      </c>
      <c r="C87" s="23" t="s">
        <v>84</v>
      </c>
      <c r="D87" s="10" t="s">
        <v>5</v>
      </c>
      <c r="E87" s="15">
        <v>44215</v>
      </c>
      <c r="F87" s="29" t="s">
        <v>68</v>
      </c>
      <c r="G87" s="10"/>
      <c r="H87" s="15">
        <v>44215</v>
      </c>
      <c r="I87" s="9">
        <f t="shared" si="1"/>
        <v>0</v>
      </c>
      <c r="J87" s="16" t="s">
        <v>48</v>
      </c>
      <c r="K87" s="15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16"/>
      <c r="Y87" s="16"/>
      <c r="Z87" s="16"/>
      <c r="AA87" s="16"/>
      <c r="AB87" s="16"/>
      <c r="AC87" s="71"/>
      <c r="AD87" s="23"/>
      <c r="AE87" s="23"/>
      <c r="AF87" s="23"/>
      <c r="AG87" s="23"/>
      <c r="AH87" s="74"/>
      <c r="AI87" s="23"/>
      <c r="AJ87" s="23"/>
      <c r="AK87" s="32" t="s">
        <v>38</v>
      </c>
      <c r="AL87" s="23" t="s">
        <v>32</v>
      </c>
      <c r="AM87" s="23" t="s">
        <v>43</v>
      </c>
      <c r="AN87" s="23" t="s">
        <v>40</v>
      </c>
      <c r="AO87" s="75" t="s">
        <v>104</v>
      </c>
    </row>
    <row r="88" spans="1:41" ht="25.5" customHeight="1" x14ac:dyDescent="0.25">
      <c r="A88" s="27">
        <v>76</v>
      </c>
      <c r="B88" s="8" t="s">
        <v>83</v>
      </c>
      <c r="C88" s="23" t="s">
        <v>84</v>
      </c>
      <c r="D88" s="10" t="s">
        <v>5</v>
      </c>
      <c r="E88" s="15">
        <v>44215</v>
      </c>
      <c r="F88" s="29" t="s">
        <v>68</v>
      </c>
      <c r="G88" s="10"/>
      <c r="H88" s="15">
        <v>44215</v>
      </c>
      <c r="I88" s="9">
        <f t="shared" si="1"/>
        <v>0</v>
      </c>
      <c r="J88" s="16" t="s">
        <v>48</v>
      </c>
      <c r="K88" s="15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16"/>
      <c r="Y88" s="16"/>
      <c r="Z88" s="16"/>
      <c r="AA88" s="16"/>
      <c r="AB88" s="16"/>
      <c r="AC88" s="71"/>
      <c r="AD88" s="23"/>
      <c r="AE88" s="23"/>
      <c r="AF88" s="23"/>
      <c r="AG88" s="23"/>
      <c r="AH88" s="74"/>
      <c r="AI88" s="23"/>
      <c r="AJ88" s="23"/>
      <c r="AK88" s="32" t="s">
        <v>38</v>
      </c>
      <c r="AL88" s="23" t="s">
        <v>32</v>
      </c>
      <c r="AM88" s="23" t="s">
        <v>43</v>
      </c>
      <c r="AN88" s="23" t="s">
        <v>40</v>
      </c>
      <c r="AO88" s="75" t="s">
        <v>104</v>
      </c>
    </row>
    <row r="89" spans="1:41" ht="25.5" customHeight="1" x14ac:dyDescent="0.25">
      <c r="A89" s="28">
        <v>77</v>
      </c>
      <c r="B89" s="8" t="s">
        <v>83</v>
      </c>
      <c r="C89" s="23" t="s">
        <v>84</v>
      </c>
      <c r="D89" s="10" t="s">
        <v>6</v>
      </c>
      <c r="E89" s="15">
        <v>44215</v>
      </c>
      <c r="F89" s="29" t="s">
        <v>68</v>
      </c>
      <c r="G89" s="10"/>
      <c r="H89" s="15">
        <v>44215</v>
      </c>
      <c r="I89" s="9">
        <f t="shared" si="1"/>
        <v>0</v>
      </c>
      <c r="J89" s="16" t="s">
        <v>48</v>
      </c>
      <c r="K89" s="15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16"/>
      <c r="Y89" s="16"/>
      <c r="Z89" s="16"/>
      <c r="AA89" s="16"/>
      <c r="AB89" s="16"/>
      <c r="AC89" s="71"/>
      <c r="AD89" s="23"/>
      <c r="AE89" s="23"/>
      <c r="AF89" s="23"/>
      <c r="AG89" s="23"/>
      <c r="AH89" s="74"/>
      <c r="AI89" s="23"/>
      <c r="AJ89" s="23"/>
      <c r="AK89" s="32" t="s">
        <v>38</v>
      </c>
      <c r="AL89" s="23" t="s">
        <v>32</v>
      </c>
      <c r="AM89" s="23" t="s">
        <v>43</v>
      </c>
      <c r="AN89" s="23" t="s">
        <v>40</v>
      </c>
      <c r="AO89" s="75" t="s">
        <v>104</v>
      </c>
    </row>
    <row r="90" spans="1:41" ht="25.5" customHeight="1" x14ac:dyDescent="0.25">
      <c r="A90" s="27">
        <v>78</v>
      </c>
      <c r="B90" s="8" t="s">
        <v>83</v>
      </c>
      <c r="C90" s="23" t="s">
        <v>84</v>
      </c>
      <c r="D90" s="10" t="s">
        <v>5</v>
      </c>
      <c r="E90" s="15">
        <v>44215</v>
      </c>
      <c r="F90" s="29" t="s">
        <v>68</v>
      </c>
      <c r="G90" s="10"/>
      <c r="H90" s="15">
        <v>44215</v>
      </c>
      <c r="I90" s="9">
        <f t="shared" si="1"/>
        <v>0</v>
      </c>
      <c r="J90" s="16" t="s">
        <v>48</v>
      </c>
      <c r="K90" s="15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16"/>
      <c r="Y90" s="16"/>
      <c r="Z90" s="16"/>
      <c r="AA90" s="16"/>
      <c r="AB90" s="16"/>
      <c r="AC90" s="71"/>
      <c r="AD90" s="23"/>
      <c r="AE90" s="23"/>
      <c r="AF90" s="23"/>
      <c r="AG90" s="23"/>
      <c r="AH90" s="74"/>
      <c r="AI90" s="23"/>
      <c r="AJ90" s="23"/>
      <c r="AK90" s="32" t="s">
        <v>38</v>
      </c>
      <c r="AL90" s="23" t="s">
        <v>32</v>
      </c>
      <c r="AM90" s="23" t="s">
        <v>43</v>
      </c>
      <c r="AN90" s="23" t="s">
        <v>40</v>
      </c>
      <c r="AO90" s="75" t="s">
        <v>104</v>
      </c>
    </row>
    <row r="91" spans="1:41" ht="25.5" customHeight="1" x14ac:dyDescent="0.25">
      <c r="A91" s="28">
        <v>79</v>
      </c>
      <c r="B91" s="8" t="s">
        <v>83</v>
      </c>
      <c r="C91" s="23" t="s">
        <v>84</v>
      </c>
      <c r="D91" s="10" t="s">
        <v>6</v>
      </c>
      <c r="E91" s="15">
        <v>44215</v>
      </c>
      <c r="F91" s="29" t="s">
        <v>68</v>
      </c>
      <c r="G91" s="10"/>
      <c r="H91" s="15">
        <v>44215</v>
      </c>
      <c r="I91" s="9">
        <f t="shared" si="1"/>
        <v>0</v>
      </c>
      <c r="J91" s="16" t="s">
        <v>48</v>
      </c>
      <c r="K91" s="15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16"/>
      <c r="Y91" s="16"/>
      <c r="Z91" s="16"/>
      <c r="AA91" s="16"/>
      <c r="AB91" s="16"/>
      <c r="AC91" s="71"/>
      <c r="AD91" s="23"/>
      <c r="AE91" s="23"/>
      <c r="AF91" s="23"/>
      <c r="AG91" s="23"/>
      <c r="AH91" s="74"/>
      <c r="AI91" s="23"/>
      <c r="AJ91" s="23"/>
      <c r="AK91" s="32" t="s">
        <v>38</v>
      </c>
      <c r="AL91" s="23" t="s">
        <v>32</v>
      </c>
      <c r="AM91" s="23" t="s">
        <v>43</v>
      </c>
      <c r="AN91" s="23" t="s">
        <v>42</v>
      </c>
      <c r="AO91" s="75" t="s">
        <v>104</v>
      </c>
    </row>
    <row r="92" spans="1:41" ht="25.5" customHeight="1" x14ac:dyDescent="0.25">
      <c r="A92" s="27">
        <v>80</v>
      </c>
      <c r="B92" s="8" t="s">
        <v>83</v>
      </c>
      <c r="C92" s="23" t="s">
        <v>84</v>
      </c>
      <c r="D92" s="10" t="s">
        <v>5</v>
      </c>
      <c r="E92" s="15">
        <v>44215</v>
      </c>
      <c r="F92" s="29" t="s">
        <v>68</v>
      </c>
      <c r="G92" s="10"/>
      <c r="H92" s="15">
        <v>44215</v>
      </c>
      <c r="I92" s="9">
        <f t="shared" si="1"/>
        <v>0</v>
      </c>
      <c r="J92" s="16" t="s">
        <v>48</v>
      </c>
      <c r="K92" s="15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16"/>
      <c r="Y92" s="16"/>
      <c r="Z92" s="16"/>
      <c r="AA92" s="16"/>
      <c r="AB92" s="16"/>
      <c r="AC92" s="71"/>
      <c r="AD92" s="23"/>
      <c r="AE92" s="23"/>
      <c r="AF92" s="23"/>
      <c r="AG92" s="23"/>
      <c r="AH92" s="74"/>
      <c r="AI92" s="23"/>
      <c r="AJ92" s="23"/>
      <c r="AK92" s="32" t="s">
        <v>38</v>
      </c>
      <c r="AL92" s="23" t="s">
        <v>32</v>
      </c>
      <c r="AM92" s="23" t="s">
        <v>43</v>
      </c>
      <c r="AN92" s="23" t="s">
        <v>40</v>
      </c>
      <c r="AO92" s="75" t="s">
        <v>104</v>
      </c>
    </row>
    <row r="93" spans="1:41" ht="25.5" customHeight="1" x14ac:dyDescent="0.25">
      <c r="A93" s="28">
        <v>81</v>
      </c>
      <c r="B93" s="8" t="s">
        <v>83</v>
      </c>
      <c r="C93" s="23" t="s">
        <v>84</v>
      </c>
      <c r="D93" s="10" t="s">
        <v>5</v>
      </c>
      <c r="E93" s="15">
        <v>44215</v>
      </c>
      <c r="F93" s="29" t="s">
        <v>68</v>
      </c>
      <c r="G93" s="10"/>
      <c r="H93" s="15">
        <v>44215</v>
      </c>
      <c r="I93" s="9">
        <f t="shared" si="1"/>
        <v>0</v>
      </c>
      <c r="J93" s="16" t="s">
        <v>48</v>
      </c>
      <c r="K93" s="15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16"/>
      <c r="Y93" s="16"/>
      <c r="Z93" s="16"/>
      <c r="AA93" s="16"/>
      <c r="AB93" s="16"/>
      <c r="AC93" s="71"/>
      <c r="AD93" s="23"/>
      <c r="AE93" s="23"/>
      <c r="AF93" s="23"/>
      <c r="AG93" s="23"/>
      <c r="AH93" s="74"/>
      <c r="AI93" s="23"/>
      <c r="AJ93" s="23"/>
      <c r="AK93" s="32" t="s">
        <v>38</v>
      </c>
      <c r="AL93" s="23" t="s">
        <v>32</v>
      </c>
      <c r="AM93" s="23" t="s">
        <v>43</v>
      </c>
      <c r="AN93" s="23" t="s">
        <v>40</v>
      </c>
      <c r="AO93" s="75" t="s">
        <v>104</v>
      </c>
    </row>
    <row r="94" spans="1:41" ht="25.5" customHeight="1" x14ac:dyDescent="0.25">
      <c r="A94" s="27">
        <v>82</v>
      </c>
      <c r="B94" s="8" t="s">
        <v>83</v>
      </c>
      <c r="C94" s="23" t="s">
        <v>84</v>
      </c>
      <c r="D94" s="10" t="s">
        <v>5</v>
      </c>
      <c r="E94" s="15">
        <v>44215</v>
      </c>
      <c r="F94" s="29" t="s">
        <v>68</v>
      </c>
      <c r="G94" s="10"/>
      <c r="H94" s="15">
        <v>44215</v>
      </c>
      <c r="I94" s="9">
        <f t="shared" si="1"/>
        <v>0</v>
      </c>
      <c r="J94" s="16" t="s">
        <v>48</v>
      </c>
      <c r="K94" s="15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16"/>
      <c r="Y94" s="16"/>
      <c r="Z94" s="16"/>
      <c r="AA94" s="16"/>
      <c r="AB94" s="16"/>
      <c r="AC94" s="71"/>
      <c r="AD94" s="23"/>
      <c r="AE94" s="23"/>
      <c r="AF94" s="23"/>
      <c r="AG94" s="23"/>
      <c r="AH94" s="74"/>
      <c r="AI94" s="23"/>
      <c r="AJ94" s="23"/>
      <c r="AK94" s="32" t="s">
        <v>38</v>
      </c>
      <c r="AL94" s="23" t="s">
        <v>32</v>
      </c>
      <c r="AM94" s="23" t="s">
        <v>43</v>
      </c>
      <c r="AN94" s="23" t="s">
        <v>40</v>
      </c>
      <c r="AO94" s="75" t="s">
        <v>104</v>
      </c>
    </row>
    <row r="95" spans="1:41" ht="25.5" customHeight="1" x14ac:dyDescent="0.25">
      <c r="A95" s="28">
        <v>83</v>
      </c>
      <c r="B95" s="8" t="s">
        <v>83</v>
      </c>
      <c r="C95" s="23" t="s">
        <v>84</v>
      </c>
      <c r="D95" s="10" t="s">
        <v>5</v>
      </c>
      <c r="E95" s="15">
        <v>44215</v>
      </c>
      <c r="F95" s="29" t="s">
        <v>68</v>
      </c>
      <c r="G95" s="10"/>
      <c r="H95" s="15">
        <v>44215</v>
      </c>
      <c r="I95" s="9">
        <f t="shared" si="1"/>
        <v>0</v>
      </c>
      <c r="J95" s="16" t="s">
        <v>48</v>
      </c>
      <c r="K95" s="15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16"/>
      <c r="Y95" s="16"/>
      <c r="Z95" s="16"/>
      <c r="AA95" s="16"/>
      <c r="AB95" s="16"/>
      <c r="AC95" s="71"/>
      <c r="AD95" s="23"/>
      <c r="AE95" s="23"/>
      <c r="AF95" s="23"/>
      <c r="AG95" s="23"/>
      <c r="AH95" s="74"/>
      <c r="AI95" s="23"/>
      <c r="AJ95" s="23"/>
      <c r="AK95" s="32" t="s">
        <v>38</v>
      </c>
      <c r="AL95" s="23" t="s">
        <v>32</v>
      </c>
      <c r="AM95" s="23" t="s">
        <v>43</v>
      </c>
      <c r="AN95" s="23" t="s">
        <v>40</v>
      </c>
      <c r="AO95" s="75" t="s">
        <v>104</v>
      </c>
    </row>
    <row r="96" spans="1:41" ht="25.5" customHeight="1" x14ac:dyDescent="0.25">
      <c r="A96" s="27">
        <v>84</v>
      </c>
      <c r="B96" s="8" t="s">
        <v>83</v>
      </c>
      <c r="C96" s="23" t="s">
        <v>84</v>
      </c>
      <c r="D96" s="10" t="s">
        <v>6</v>
      </c>
      <c r="E96" s="15">
        <v>44215</v>
      </c>
      <c r="F96" s="29" t="s">
        <v>68</v>
      </c>
      <c r="G96" s="10"/>
      <c r="H96" s="15">
        <v>44215</v>
      </c>
      <c r="I96" s="9">
        <f t="shared" si="1"/>
        <v>0</v>
      </c>
      <c r="J96" s="16" t="s">
        <v>48</v>
      </c>
      <c r="K96" s="15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16"/>
      <c r="Y96" s="16"/>
      <c r="Z96" s="16"/>
      <c r="AA96" s="16"/>
      <c r="AB96" s="16"/>
      <c r="AC96" s="71"/>
      <c r="AD96" s="23"/>
      <c r="AE96" s="23"/>
      <c r="AF96" s="23"/>
      <c r="AG96" s="23"/>
      <c r="AH96" s="74"/>
      <c r="AI96" s="23"/>
      <c r="AJ96" s="23"/>
      <c r="AK96" s="32" t="s">
        <v>38</v>
      </c>
      <c r="AL96" s="23" t="s">
        <v>32</v>
      </c>
      <c r="AM96" s="23" t="s">
        <v>43</v>
      </c>
      <c r="AN96" s="23" t="s">
        <v>40</v>
      </c>
      <c r="AO96" s="75" t="s">
        <v>104</v>
      </c>
    </row>
    <row r="97" spans="1:41" ht="25.5" customHeight="1" x14ac:dyDescent="0.25">
      <c r="A97" s="28">
        <v>85</v>
      </c>
      <c r="B97" s="8" t="s">
        <v>83</v>
      </c>
      <c r="C97" s="23" t="s">
        <v>84</v>
      </c>
      <c r="D97" s="10" t="s">
        <v>5</v>
      </c>
      <c r="E97" s="15">
        <v>44215</v>
      </c>
      <c r="F97" s="29" t="s">
        <v>68</v>
      </c>
      <c r="G97" s="10"/>
      <c r="H97" s="15">
        <v>44215</v>
      </c>
      <c r="I97" s="9">
        <f t="shared" si="1"/>
        <v>0</v>
      </c>
      <c r="J97" s="16" t="s">
        <v>48</v>
      </c>
      <c r="K97" s="15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16"/>
      <c r="Y97" s="16"/>
      <c r="Z97" s="16"/>
      <c r="AA97" s="16"/>
      <c r="AB97" s="16"/>
      <c r="AC97" s="71"/>
      <c r="AD97" s="23"/>
      <c r="AE97" s="23"/>
      <c r="AF97" s="23"/>
      <c r="AG97" s="23"/>
      <c r="AH97" s="74"/>
      <c r="AI97" s="23"/>
      <c r="AJ97" s="23"/>
      <c r="AK97" s="32" t="s">
        <v>38</v>
      </c>
      <c r="AL97" s="8" t="s">
        <v>32</v>
      </c>
      <c r="AM97" s="23" t="s">
        <v>43</v>
      </c>
      <c r="AN97" s="23" t="s">
        <v>40</v>
      </c>
      <c r="AO97" s="75" t="s">
        <v>104</v>
      </c>
    </row>
    <row r="98" spans="1:41" ht="25.5" customHeight="1" x14ac:dyDescent="0.25">
      <c r="A98" s="27">
        <v>86</v>
      </c>
      <c r="B98" s="8" t="s">
        <v>83</v>
      </c>
      <c r="C98" s="23" t="s">
        <v>84</v>
      </c>
      <c r="D98" s="10" t="s">
        <v>5</v>
      </c>
      <c r="E98" s="15">
        <v>44215</v>
      </c>
      <c r="F98" s="29" t="s">
        <v>68</v>
      </c>
      <c r="G98" s="10"/>
      <c r="H98" s="15">
        <v>44215</v>
      </c>
      <c r="I98" s="9">
        <f t="shared" si="1"/>
        <v>0</v>
      </c>
      <c r="J98" s="16" t="s">
        <v>48</v>
      </c>
      <c r="K98" s="15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16"/>
      <c r="Y98" s="16"/>
      <c r="Z98" s="16"/>
      <c r="AA98" s="16"/>
      <c r="AB98" s="16"/>
      <c r="AC98" s="71"/>
      <c r="AD98" s="23"/>
      <c r="AE98" s="23"/>
      <c r="AF98" s="23"/>
      <c r="AG98" s="23"/>
      <c r="AH98" s="74"/>
      <c r="AI98" s="23"/>
      <c r="AJ98" s="23"/>
      <c r="AK98" s="32" t="s">
        <v>38</v>
      </c>
      <c r="AL98" s="23" t="s">
        <v>32</v>
      </c>
      <c r="AM98" s="23" t="s">
        <v>43</v>
      </c>
      <c r="AN98" s="23" t="s">
        <v>40</v>
      </c>
      <c r="AO98" s="75" t="s">
        <v>104</v>
      </c>
    </row>
    <row r="99" spans="1:41" ht="25.5" customHeight="1" x14ac:dyDescent="0.25">
      <c r="A99" s="28">
        <v>87</v>
      </c>
      <c r="B99" s="8" t="s">
        <v>83</v>
      </c>
      <c r="C99" s="23" t="s">
        <v>84</v>
      </c>
      <c r="D99" s="10" t="s">
        <v>5</v>
      </c>
      <c r="E99" s="15">
        <v>44215</v>
      </c>
      <c r="F99" s="29" t="s">
        <v>68</v>
      </c>
      <c r="G99" s="10"/>
      <c r="H99" s="15">
        <v>44215</v>
      </c>
      <c r="I99" s="9">
        <f t="shared" si="1"/>
        <v>0</v>
      </c>
      <c r="J99" s="16" t="s">
        <v>48</v>
      </c>
      <c r="K99" s="15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16"/>
      <c r="Y99" s="16"/>
      <c r="Z99" s="16"/>
      <c r="AA99" s="16"/>
      <c r="AB99" s="16"/>
      <c r="AC99" s="71"/>
      <c r="AD99" s="23"/>
      <c r="AE99" s="23"/>
      <c r="AF99" s="23"/>
      <c r="AG99" s="23"/>
      <c r="AH99" s="74"/>
      <c r="AI99" s="23"/>
      <c r="AJ99" s="23"/>
      <c r="AK99" s="32" t="s">
        <v>38</v>
      </c>
      <c r="AL99" s="23" t="s">
        <v>32</v>
      </c>
      <c r="AM99" s="23" t="s">
        <v>43</v>
      </c>
      <c r="AN99" s="23" t="s">
        <v>40</v>
      </c>
      <c r="AO99" s="75" t="s">
        <v>104</v>
      </c>
    </row>
    <row r="100" spans="1:41" ht="25.5" customHeight="1" x14ac:dyDescent="0.25">
      <c r="A100" s="27">
        <v>88</v>
      </c>
      <c r="B100" s="8" t="s">
        <v>83</v>
      </c>
      <c r="C100" s="23" t="s">
        <v>84</v>
      </c>
      <c r="D100" s="10" t="s">
        <v>5</v>
      </c>
      <c r="E100" s="15">
        <v>44215</v>
      </c>
      <c r="F100" s="29" t="s">
        <v>68</v>
      </c>
      <c r="G100" s="10"/>
      <c r="H100" s="15">
        <v>44215</v>
      </c>
      <c r="I100" s="9">
        <f t="shared" si="1"/>
        <v>0</v>
      </c>
      <c r="J100" s="16" t="s">
        <v>48</v>
      </c>
      <c r="K100" s="15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16"/>
      <c r="Y100" s="16"/>
      <c r="Z100" s="16"/>
      <c r="AA100" s="16"/>
      <c r="AB100" s="16"/>
      <c r="AC100" s="71"/>
      <c r="AD100" s="23"/>
      <c r="AE100" s="23"/>
      <c r="AF100" s="23"/>
      <c r="AG100" s="23"/>
      <c r="AH100" s="74"/>
      <c r="AI100" s="23"/>
      <c r="AJ100" s="23"/>
      <c r="AK100" s="32" t="s">
        <v>38</v>
      </c>
      <c r="AL100" s="23" t="s">
        <v>32</v>
      </c>
      <c r="AM100" s="23" t="s">
        <v>43</v>
      </c>
      <c r="AN100" s="23" t="s">
        <v>40</v>
      </c>
      <c r="AO100" s="75" t="s">
        <v>104</v>
      </c>
    </row>
    <row r="101" spans="1:41" ht="25.5" customHeight="1" x14ac:dyDescent="0.25">
      <c r="A101" s="28">
        <v>89</v>
      </c>
      <c r="B101" s="8" t="s">
        <v>83</v>
      </c>
      <c r="C101" s="23" t="s">
        <v>84</v>
      </c>
      <c r="D101" s="10" t="s">
        <v>5</v>
      </c>
      <c r="E101" s="15">
        <v>44215</v>
      </c>
      <c r="F101" s="29" t="s">
        <v>68</v>
      </c>
      <c r="G101" s="10"/>
      <c r="H101" s="15">
        <v>44215</v>
      </c>
      <c r="I101" s="9">
        <f t="shared" si="1"/>
        <v>0</v>
      </c>
      <c r="J101" s="16" t="s">
        <v>48</v>
      </c>
      <c r="K101" s="15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16"/>
      <c r="Y101" s="16"/>
      <c r="Z101" s="16"/>
      <c r="AA101" s="16"/>
      <c r="AB101" s="16"/>
      <c r="AC101" s="71"/>
      <c r="AD101" s="23"/>
      <c r="AE101" s="23"/>
      <c r="AF101" s="23"/>
      <c r="AG101" s="23"/>
      <c r="AH101" s="74"/>
      <c r="AI101" s="23"/>
      <c r="AJ101" s="23"/>
      <c r="AK101" s="32" t="s">
        <v>38</v>
      </c>
      <c r="AL101" s="23" t="s">
        <v>32</v>
      </c>
      <c r="AM101" s="23" t="s">
        <v>43</v>
      </c>
      <c r="AN101" s="23" t="s">
        <v>40</v>
      </c>
      <c r="AO101" s="75" t="s">
        <v>104</v>
      </c>
    </row>
    <row r="102" spans="1:41" ht="25.5" customHeight="1" x14ac:dyDescent="0.25">
      <c r="A102" s="27">
        <v>90</v>
      </c>
      <c r="B102" s="8" t="s">
        <v>83</v>
      </c>
      <c r="C102" s="23" t="s">
        <v>84</v>
      </c>
      <c r="D102" s="10" t="s">
        <v>5</v>
      </c>
      <c r="E102" s="15">
        <v>44215</v>
      </c>
      <c r="F102" s="29" t="s">
        <v>68</v>
      </c>
      <c r="G102" s="10"/>
      <c r="H102" s="15">
        <v>44215</v>
      </c>
      <c r="I102" s="9">
        <f t="shared" si="1"/>
        <v>0</v>
      </c>
      <c r="J102" s="16" t="s">
        <v>48</v>
      </c>
      <c r="K102" s="15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16"/>
      <c r="Y102" s="16"/>
      <c r="Z102" s="16"/>
      <c r="AA102" s="16"/>
      <c r="AB102" s="16"/>
      <c r="AC102" s="71"/>
      <c r="AD102" s="23"/>
      <c r="AE102" s="23"/>
      <c r="AF102" s="23"/>
      <c r="AG102" s="23"/>
      <c r="AH102" s="74"/>
      <c r="AI102" s="23"/>
      <c r="AJ102" s="23"/>
      <c r="AK102" s="32" t="s">
        <v>38</v>
      </c>
      <c r="AL102" s="23" t="s">
        <v>32</v>
      </c>
      <c r="AM102" s="23" t="s">
        <v>43</v>
      </c>
      <c r="AN102" s="23" t="s">
        <v>40</v>
      </c>
      <c r="AO102" s="75" t="s">
        <v>104</v>
      </c>
    </row>
    <row r="103" spans="1:41" ht="25.5" customHeight="1" x14ac:dyDescent="0.25">
      <c r="A103" s="28">
        <v>91</v>
      </c>
      <c r="B103" s="8" t="s">
        <v>83</v>
      </c>
      <c r="C103" s="23" t="s">
        <v>84</v>
      </c>
      <c r="D103" s="10" t="s">
        <v>5</v>
      </c>
      <c r="E103" s="15">
        <v>44215</v>
      </c>
      <c r="F103" s="29" t="s">
        <v>68</v>
      </c>
      <c r="G103" s="10"/>
      <c r="H103" s="15">
        <v>44215</v>
      </c>
      <c r="I103" s="9">
        <f t="shared" si="1"/>
        <v>0</v>
      </c>
      <c r="J103" s="16" t="s">
        <v>48</v>
      </c>
      <c r="K103" s="15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16"/>
      <c r="Y103" s="16"/>
      <c r="Z103" s="16"/>
      <c r="AA103" s="16"/>
      <c r="AB103" s="16"/>
      <c r="AC103" s="71"/>
      <c r="AD103" s="23"/>
      <c r="AE103" s="23"/>
      <c r="AF103" s="23"/>
      <c r="AG103" s="23"/>
      <c r="AH103" s="74"/>
      <c r="AI103" s="23"/>
      <c r="AJ103" s="23"/>
      <c r="AK103" s="32" t="s">
        <v>38</v>
      </c>
      <c r="AL103" s="23" t="s">
        <v>32</v>
      </c>
      <c r="AM103" s="23" t="s">
        <v>43</v>
      </c>
      <c r="AN103" s="23" t="s">
        <v>40</v>
      </c>
      <c r="AO103" s="75" t="s">
        <v>104</v>
      </c>
    </row>
    <row r="104" spans="1:41" ht="25.5" customHeight="1" x14ac:dyDescent="0.25">
      <c r="A104" s="27">
        <v>92</v>
      </c>
      <c r="B104" s="8" t="s">
        <v>83</v>
      </c>
      <c r="C104" s="23" t="s">
        <v>84</v>
      </c>
      <c r="D104" s="10" t="s">
        <v>5</v>
      </c>
      <c r="E104" s="15">
        <v>44215</v>
      </c>
      <c r="F104" s="29" t="s">
        <v>68</v>
      </c>
      <c r="G104" s="10"/>
      <c r="H104" s="15">
        <v>44215</v>
      </c>
      <c r="I104" s="9">
        <f t="shared" si="1"/>
        <v>0</v>
      </c>
      <c r="J104" s="16" t="s">
        <v>48</v>
      </c>
      <c r="K104" s="15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16"/>
      <c r="Y104" s="16"/>
      <c r="Z104" s="16"/>
      <c r="AA104" s="16"/>
      <c r="AB104" s="16"/>
      <c r="AC104" s="71"/>
      <c r="AD104" s="23"/>
      <c r="AE104" s="23"/>
      <c r="AF104" s="23"/>
      <c r="AG104" s="23"/>
      <c r="AH104" s="74"/>
      <c r="AI104" s="23"/>
      <c r="AJ104" s="23"/>
      <c r="AK104" s="32" t="s">
        <v>38</v>
      </c>
      <c r="AL104" s="23" t="s">
        <v>32</v>
      </c>
      <c r="AM104" s="23" t="s">
        <v>43</v>
      </c>
      <c r="AN104" s="23" t="s">
        <v>40</v>
      </c>
      <c r="AO104" s="75" t="s">
        <v>104</v>
      </c>
    </row>
    <row r="105" spans="1:41" ht="25.5" customHeight="1" x14ac:dyDescent="0.25">
      <c r="A105" s="28">
        <v>93</v>
      </c>
      <c r="B105" s="8" t="s">
        <v>83</v>
      </c>
      <c r="C105" s="23" t="s">
        <v>84</v>
      </c>
      <c r="D105" s="10" t="s">
        <v>4</v>
      </c>
      <c r="E105" s="15">
        <v>44215</v>
      </c>
      <c r="F105" s="29" t="s">
        <v>57</v>
      </c>
      <c r="G105" s="10"/>
      <c r="H105" s="22">
        <v>44216</v>
      </c>
      <c r="I105" s="9">
        <f t="shared" si="1"/>
        <v>1</v>
      </c>
      <c r="J105" s="16" t="s">
        <v>48</v>
      </c>
      <c r="K105" s="15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16"/>
      <c r="Y105" s="16"/>
      <c r="Z105" s="16"/>
      <c r="AA105" s="16"/>
      <c r="AB105" s="16"/>
      <c r="AC105" s="71"/>
      <c r="AD105" s="23"/>
      <c r="AE105" s="23"/>
      <c r="AF105" s="23"/>
      <c r="AG105" s="23"/>
      <c r="AH105" s="74"/>
      <c r="AI105" s="23"/>
      <c r="AJ105" s="23"/>
      <c r="AK105" s="32" t="s">
        <v>35</v>
      </c>
      <c r="AL105" s="23" t="s">
        <v>32</v>
      </c>
      <c r="AM105" s="23" t="s">
        <v>44</v>
      </c>
      <c r="AN105" s="23" t="s">
        <v>40</v>
      </c>
      <c r="AO105" s="75" t="s">
        <v>104</v>
      </c>
    </row>
    <row r="106" spans="1:41" ht="25.5" customHeight="1" x14ac:dyDescent="0.25">
      <c r="A106" s="27">
        <v>94</v>
      </c>
      <c r="B106" s="8" t="s">
        <v>83</v>
      </c>
      <c r="C106" s="23" t="s">
        <v>84</v>
      </c>
      <c r="D106" s="10" t="s">
        <v>5</v>
      </c>
      <c r="E106" s="15">
        <v>44215</v>
      </c>
      <c r="F106" s="29" t="s">
        <v>68</v>
      </c>
      <c r="G106" s="10"/>
      <c r="H106" s="15">
        <v>44215</v>
      </c>
      <c r="I106" s="9">
        <f t="shared" si="1"/>
        <v>0</v>
      </c>
      <c r="J106" s="16" t="s">
        <v>48</v>
      </c>
      <c r="K106" s="15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16"/>
      <c r="Y106" s="16"/>
      <c r="Z106" s="16"/>
      <c r="AA106" s="16"/>
      <c r="AB106" s="16"/>
      <c r="AC106" s="71"/>
      <c r="AD106" s="23"/>
      <c r="AE106" s="23"/>
      <c r="AF106" s="23"/>
      <c r="AG106" s="23"/>
      <c r="AH106" s="74"/>
      <c r="AI106" s="23"/>
      <c r="AJ106" s="23"/>
      <c r="AK106" s="32" t="s">
        <v>38</v>
      </c>
      <c r="AL106" s="23" t="s">
        <v>32</v>
      </c>
      <c r="AM106" s="23" t="s">
        <v>43</v>
      </c>
      <c r="AN106" s="23" t="s">
        <v>40</v>
      </c>
      <c r="AO106" s="75" t="s">
        <v>104</v>
      </c>
    </row>
    <row r="107" spans="1:41" ht="25.5" customHeight="1" x14ac:dyDescent="0.25">
      <c r="A107" s="28">
        <v>95</v>
      </c>
      <c r="B107" s="8" t="s">
        <v>83</v>
      </c>
      <c r="C107" s="23" t="s">
        <v>84</v>
      </c>
      <c r="D107" s="10" t="s">
        <v>4</v>
      </c>
      <c r="E107" s="15">
        <v>44215</v>
      </c>
      <c r="F107" s="29" t="s">
        <v>68</v>
      </c>
      <c r="G107" s="10"/>
      <c r="H107" s="15">
        <v>44215</v>
      </c>
      <c r="I107" s="9">
        <f t="shared" si="1"/>
        <v>0</v>
      </c>
      <c r="J107" s="16" t="s">
        <v>48</v>
      </c>
      <c r="K107" s="15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16"/>
      <c r="Y107" s="16"/>
      <c r="Z107" s="16"/>
      <c r="AA107" s="16"/>
      <c r="AB107" s="16"/>
      <c r="AC107" s="71"/>
      <c r="AD107" s="23"/>
      <c r="AE107" s="23"/>
      <c r="AF107" s="23"/>
      <c r="AG107" s="23"/>
      <c r="AH107" s="74"/>
      <c r="AI107" s="23"/>
      <c r="AJ107" s="23"/>
      <c r="AK107" s="32" t="s">
        <v>35</v>
      </c>
      <c r="AL107" s="23" t="s">
        <v>32</v>
      </c>
      <c r="AM107" s="23" t="s">
        <v>43</v>
      </c>
      <c r="AN107" s="23" t="s">
        <v>40</v>
      </c>
      <c r="AO107" s="75" t="s">
        <v>104</v>
      </c>
    </row>
    <row r="108" spans="1:41" ht="25.5" customHeight="1" x14ac:dyDescent="0.25">
      <c r="A108" s="27">
        <v>96</v>
      </c>
      <c r="B108" s="8" t="s">
        <v>83</v>
      </c>
      <c r="C108" s="23" t="s">
        <v>84</v>
      </c>
      <c r="D108" s="10" t="s">
        <v>4</v>
      </c>
      <c r="E108" s="15">
        <v>44215</v>
      </c>
      <c r="F108" s="29" t="s">
        <v>68</v>
      </c>
      <c r="G108" s="10"/>
      <c r="H108" s="15">
        <v>44215</v>
      </c>
      <c r="I108" s="9">
        <f t="shared" si="1"/>
        <v>0</v>
      </c>
      <c r="J108" s="16" t="s">
        <v>48</v>
      </c>
      <c r="K108" s="15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16"/>
      <c r="Y108" s="16"/>
      <c r="Z108" s="16"/>
      <c r="AA108" s="16"/>
      <c r="AB108" s="16"/>
      <c r="AC108" s="71"/>
      <c r="AD108" s="23"/>
      <c r="AE108" s="23"/>
      <c r="AF108" s="23"/>
      <c r="AG108" s="23"/>
      <c r="AH108" s="74"/>
      <c r="AI108" s="23"/>
      <c r="AJ108" s="23"/>
      <c r="AK108" s="32" t="s">
        <v>35</v>
      </c>
      <c r="AL108" s="23" t="s">
        <v>32</v>
      </c>
      <c r="AM108" s="23" t="s">
        <v>43</v>
      </c>
      <c r="AN108" s="23" t="s">
        <v>40</v>
      </c>
      <c r="AO108" s="75" t="s">
        <v>104</v>
      </c>
    </row>
    <row r="109" spans="1:41" ht="25.5" customHeight="1" x14ac:dyDescent="0.25">
      <c r="A109" s="28">
        <v>97</v>
      </c>
      <c r="B109" s="8" t="s">
        <v>83</v>
      </c>
      <c r="C109" s="23" t="s">
        <v>84</v>
      </c>
      <c r="D109" s="10" t="s">
        <v>4</v>
      </c>
      <c r="E109" s="15">
        <v>44215</v>
      </c>
      <c r="F109" s="29" t="s">
        <v>57</v>
      </c>
      <c r="G109" s="10"/>
      <c r="H109" s="22">
        <v>44216</v>
      </c>
      <c r="I109" s="9">
        <f t="shared" si="1"/>
        <v>1</v>
      </c>
      <c r="J109" s="16" t="s">
        <v>48</v>
      </c>
      <c r="K109" s="15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16"/>
      <c r="Y109" s="16"/>
      <c r="Z109" s="16"/>
      <c r="AA109" s="16"/>
      <c r="AB109" s="16"/>
      <c r="AC109" s="71"/>
      <c r="AD109" s="23"/>
      <c r="AE109" s="23"/>
      <c r="AF109" s="23"/>
      <c r="AG109" s="23"/>
      <c r="AH109" s="74"/>
      <c r="AI109" s="23"/>
      <c r="AJ109" s="23"/>
      <c r="AK109" s="32" t="s">
        <v>35</v>
      </c>
      <c r="AL109" s="23" t="s">
        <v>32</v>
      </c>
      <c r="AM109" s="23" t="s">
        <v>44</v>
      </c>
      <c r="AN109" s="23" t="s">
        <v>40</v>
      </c>
      <c r="AO109" s="75" t="s">
        <v>104</v>
      </c>
    </row>
    <row r="110" spans="1:41" ht="25.5" customHeight="1" x14ac:dyDescent="0.25">
      <c r="A110" s="27">
        <v>98</v>
      </c>
      <c r="B110" s="8" t="s">
        <v>83</v>
      </c>
      <c r="C110" s="23" t="s">
        <v>84</v>
      </c>
      <c r="D110" s="10" t="s">
        <v>5</v>
      </c>
      <c r="E110" s="15">
        <v>44215</v>
      </c>
      <c r="F110" s="29" t="s">
        <v>68</v>
      </c>
      <c r="G110" s="10"/>
      <c r="H110" s="15">
        <v>44215</v>
      </c>
      <c r="I110" s="9">
        <f t="shared" si="1"/>
        <v>0</v>
      </c>
      <c r="J110" s="16" t="s">
        <v>48</v>
      </c>
      <c r="K110" s="15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16"/>
      <c r="Y110" s="16"/>
      <c r="Z110" s="16"/>
      <c r="AA110" s="16"/>
      <c r="AB110" s="16"/>
      <c r="AC110" s="71"/>
      <c r="AD110" s="23"/>
      <c r="AE110" s="23"/>
      <c r="AF110" s="23"/>
      <c r="AG110" s="23"/>
      <c r="AH110" s="74"/>
      <c r="AI110" s="23"/>
      <c r="AJ110" s="23"/>
      <c r="AK110" s="32" t="s">
        <v>38</v>
      </c>
      <c r="AL110" s="23" t="s">
        <v>32</v>
      </c>
      <c r="AM110" s="23" t="s">
        <v>43</v>
      </c>
      <c r="AN110" s="23" t="s">
        <v>40</v>
      </c>
      <c r="AO110" s="75" t="s">
        <v>104</v>
      </c>
    </row>
    <row r="111" spans="1:41" ht="25.5" customHeight="1" x14ac:dyDescent="0.25">
      <c r="A111" s="28">
        <v>99</v>
      </c>
      <c r="B111" s="8" t="s">
        <v>83</v>
      </c>
      <c r="C111" s="23" t="s">
        <v>84</v>
      </c>
      <c r="D111" s="10" t="s">
        <v>6</v>
      </c>
      <c r="E111" s="15">
        <v>44215</v>
      </c>
      <c r="F111" s="29" t="s">
        <v>68</v>
      </c>
      <c r="G111" s="10"/>
      <c r="H111" s="15">
        <v>44215</v>
      </c>
      <c r="I111" s="9">
        <f t="shared" si="1"/>
        <v>0</v>
      </c>
      <c r="J111" s="16" t="s">
        <v>48</v>
      </c>
      <c r="K111" s="15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16"/>
      <c r="Y111" s="16"/>
      <c r="Z111" s="16"/>
      <c r="AA111" s="16"/>
      <c r="AB111" s="16"/>
      <c r="AC111" s="71"/>
      <c r="AD111" s="23"/>
      <c r="AE111" s="23"/>
      <c r="AF111" s="23"/>
      <c r="AG111" s="23"/>
      <c r="AH111" s="74"/>
      <c r="AI111" s="23"/>
      <c r="AJ111" s="23"/>
      <c r="AK111" s="32" t="s">
        <v>38</v>
      </c>
      <c r="AL111" s="23" t="s">
        <v>32</v>
      </c>
      <c r="AM111" s="23" t="s">
        <v>43</v>
      </c>
      <c r="AN111" s="23" t="s">
        <v>40</v>
      </c>
      <c r="AO111" s="75" t="s">
        <v>104</v>
      </c>
    </row>
    <row r="112" spans="1:41" ht="25.5" customHeight="1" x14ac:dyDescent="0.25">
      <c r="A112" s="27">
        <v>100</v>
      </c>
      <c r="B112" s="8" t="s">
        <v>83</v>
      </c>
      <c r="C112" s="23" t="s">
        <v>84</v>
      </c>
      <c r="D112" s="10" t="s">
        <v>5</v>
      </c>
      <c r="E112" s="15">
        <v>44215</v>
      </c>
      <c r="F112" s="29" t="s">
        <v>68</v>
      </c>
      <c r="G112" s="10"/>
      <c r="H112" s="15">
        <v>44215</v>
      </c>
      <c r="I112" s="9">
        <f t="shared" si="1"/>
        <v>0</v>
      </c>
      <c r="J112" s="16" t="s">
        <v>48</v>
      </c>
      <c r="K112" s="15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16"/>
      <c r="Y112" s="16"/>
      <c r="Z112" s="16"/>
      <c r="AA112" s="16"/>
      <c r="AB112" s="16"/>
      <c r="AC112" s="71"/>
      <c r="AD112" s="23"/>
      <c r="AE112" s="23"/>
      <c r="AF112" s="23"/>
      <c r="AG112" s="23"/>
      <c r="AH112" s="74"/>
      <c r="AI112" s="23"/>
      <c r="AJ112" s="23"/>
      <c r="AK112" s="32" t="s">
        <v>38</v>
      </c>
      <c r="AL112" s="23" t="s">
        <v>32</v>
      </c>
      <c r="AM112" s="23" t="s">
        <v>43</v>
      </c>
      <c r="AN112" s="23" t="s">
        <v>40</v>
      </c>
      <c r="AO112" s="75" t="s">
        <v>104</v>
      </c>
    </row>
    <row r="113" spans="1:41" ht="25.5" customHeight="1" x14ac:dyDescent="0.25">
      <c r="A113" s="28">
        <v>101</v>
      </c>
      <c r="B113" s="8" t="s">
        <v>83</v>
      </c>
      <c r="C113" s="23" t="s">
        <v>84</v>
      </c>
      <c r="D113" s="10" t="s">
        <v>5</v>
      </c>
      <c r="E113" s="15">
        <v>44215</v>
      </c>
      <c r="F113" s="29" t="s">
        <v>68</v>
      </c>
      <c r="G113" s="10"/>
      <c r="H113" s="15">
        <v>44215</v>
      </c>
      <c r="I113" s="9">
        <f t="shared" si="1"/>
        <v>0</v>
      </c>
      <c r="J113" s="16" t="s">
        <v>48</v>
      </c>
      <c r="K113" s="15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16"/>
      <c r="Y113" s="16"/>
      <c r="Z113" s="16"/>
      <c r="AA113" s="16"/>
      <c r="AB113" s="16"/>
      <c r="AC113" s="71"/>
      <c r="AD113" s="23"/>
      <c r="AE113" s="23"/>
      <c r="AF113" s="23"/>
      <c r="AG113" s="23"/>
      <c r="AH113" s="74"/>
      <c r="AI113" s="23"/>
      <c r="AJ113" s="23"/>
      <c r="AK113" s="32" t="s">
        <v>38</v>
      </c>
      <c r="AL113" s="23" t="s">
        <v>32</v>
      </c>
      <c r="AM113" s="23" t="s">
        <v>43</v>
      </c>
      <c r="AN113" s="23" t="s">
        <v>40</v>
      </c>
      <c r="AO113" s="75" t="s">
        <v>104</v>
      </c>
    </row>
    <row r="114" spans="1:41" ht="25.5" customHeight="1" x14ac:dyDescent="0.25">
      <c r="A114" s="27">
        <v>102</v>
      </c>
      <c r="B114" s="8" t="s">
        <v>83</v>
      </c>
      <c r="C114" s="23" t="s">
        <v>84</v>
      </c>
      <c r="D114" s="10" t="s">
        <v>6</v>
      </c>
      <c r="E114" s="15">
        <v>44215</v>
      </c>
      <c r="F114" s="29" t="s">
        <v>68</v>
      </c>
      <c r="G114" s="10"/>
      <c r="H114" s="15">
        <v>44215</v>
      </c>
      <c r="I114" s="9">
        <f t="shared" si="1"/>
        <v>0</v>
      </c>
      <c r="J114" s="16" t="s">
        <v>48</v>
      </c>
      <c r="K114" s="15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16"/>
      <c r="Y114" s="16"/>
      <c r="Z114" s="16"/>
      <c r="AA114" s="16"/>
      <c r="AB114" s="16"/>
      <c r="AC114" s="71"/>
      <c r="AD114" s="23"/>
      <c r="AE114" s="23"/>
      <c r="AF114" s="23"/>
      <c r="AG114" s="23"/>
      <c r="AH114" s="74"/>
      <c r="AI114" s="23"/>
      <c r="AJ114" s="23"/>
      <c r="AK114" s="32" t="s">
        <v>38</v>
      </c>
      <c r="AL114" s="23" t="s">
        <v>32</v>
      </c>
      <c r="AM114" s="23" t="s">
        <v>43</v>
      </c>
      <c r="AN114" s="23" t="s">
        <v>40</v>
      </c>
      <c r="AO114" s="75" t="s">
        <v>104</v>
      </c>
    </row>
    <row r="115" spans="1:41" ht="25.5" customHeight="1" x14ac:dyDescent="0.25">
      <c r="A115" s="28">
        <v>103</v>
      </c>
      <c r="B115" s="8" t="s">
        <v>83</v>
      </c>
      <c r="C115" s="23" t="s">
        <v>84</v>
      </c>
      <c r="D115" s="10" t="s">
        <v>5</v>
      </c>
      <c r="E115" s="15">
        <v>44215</v>
      </c>
      <c r="F115" s="29" t="s">
        <v>68</v>
      </c>
      <c r="G115" s="10"/>
      <c r="H115" s="15">
        <v>44215</v>
      </c>
      <c r="I115" s="9">
        <f t="shared" si="1"/>
        <v>0</v>
      </c>
      <c r="J115" s="16" t="s">
        <v>48</v>
      </c>
      <c r="K115" s="15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16"/>
      <c r="Y115" s="16"/>
      <c r="Z115" s="16"/>
      <c r="AA115" s="16"/>
      <c r="AB115" s="16"/>
      <c r="AC115" s="71"/>
      <c r="AD115" s="23"/>
      <c r="AE115" s="23"/>
      <c r="AF115" s="23"/>
      <c r="AG115" s="23"/>
      <c r="AH115" s="74"/>
      <c r="AI115" s="23"/>
      <c r="AJ115" s="23"/>
      <c r="AK115" s="32" t="s">
        <v>38</v>
      </c>
      <c r="AL115" s="23" t="s">
        <v>32</v>
      </c>
      <c r="AM115" s="23" t="s">
        <v>43</v>
      </c>
      <c r="AN115" s="23" t="s">
        <v>40</v>
      </c>
      <c r="AO115" s="75" t="s">
        <v>104</v>
      </c>
    </row>
    <row r="116" spans="1:41" ht="25.5" customHeight="1" x14ac:dyDescent="0.25">
      <c r="A116" s="27">
        <v>104</v>
      </c>
      <c r="B116" s="8" t="s">
        <v>83</v>
      </c>
      <c r="C116" s="23" t="s">
        <v>84</v>
      </c>
      <c r="D116" s="10" t="s">
        <v>5</v>
      </c>
      <c r="E116" s="15">
        <v>44215</v>
      </c>
      <c r="F116" s="29" t="s">
        <v>68</v>
      </c>
      <c r="G116" s="10"/>
      <c r="H116" s="15">
        <v>44215</v>
      </c>
      <c r="I116" s="9">
        <f t="shared" si="1"/>
        <v>0</v>
      </c>
      <c r="J116" s="16" t="s">
        <v>48</v>
      </c>
      <c r="K116" s="15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16"/>
      <c r="Y116" s="16"/>
      <c r="Z116" s="16"/>
      <c r="AA116" s="16"/>
      <c r="AB116" s="16"/>
      <c r="AC116" s="71"/>
      <c r="AD116" s="23"/>
      <c r="AE116" s="23"/>
      <c r="AF116" s="23"/>
      <c r="AG116" s="23"/>
      <c r="AH116" s="74"/>
      <c r="AI116" s="23"/>
      <c r="AJ116" s="23"/>
      <c r="AK116" s="32" t="s">
        <v>38</v>
      </c>
      <c r="AL116" s="23" t="s">
        <v>32</v>
      </c>
      <c r="AM116" s="23" t="s">
        <v>43</v>
      </c>
      <c r="AN116" s="23" t="s">
        <v>40</v>
      </c>
      <c r="AO116" s="75" t="s">
        <v>104</v>
      </c>
    </row>
    <row r="117" spans="1:41" ht="25.5" customHeight="1" x14ac:dyDescent="0.25">
      <c r="A117" s="28">
        <v>105</v>
      </c>
      <c r="B117" s="8" t="s">
        <v>83</v>
      </c>
      <c r="C117" s="23" t="s">
        <v>84</v>
      </c>
      <c r="D117" s="10" t="s">
        <v>5</v>
      </c>
      <c r="E117" s="15">
        <v>44215</v>
      </c>
      <c r="F117" s="29" t="s">
        <v>68</v>
      </c>
      <c r="G117" s="10"/>
      <c r="H117" s="15">
        <v>44215</v>
      </c>
      <c r="I117" s="9">
        <f t="shared" si="1"/>
        <v>0</v>
      </c>
      <c r="J117" s="16" t="s">
        <v>48</v>
      </c>
      <c r="K117" s="15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16"/>
      <c r="Y117" s="16"/>
      <c r="Z117" s="16"/>
      <c r="AA117" s="16"/>
      <c r="AB117" s="16"/>
      <c r="AC117" s="71"/>
      <c r="AD117" s="23"/>
      <c r="AE117" s="23"/>
      <c r="AF117" s="23"/>
      <c r="AG117" s="23"/>
      <c r="AH117" s="74"/>
      <c r="AI117" s="23"/>
      <c r="AJ117" s="23"/>
      <c r="AK117" s="32" t="s">
        <v>38</v>
      </c>
      <c r="AL117" s="23" t="s">
        <v>32</v>
      </c>
      <c r="AM117" s="23" t="s">
        <v>43</v>
      </c>
      <c r="AN117" s="23" t="s">
        <v>40</v>
      </c>
      <c r="AO117" s="75" t="s">
        <v>104</v>
      </c>
    </row>
    <row r="118" spans="1:41" ht="25.5" customHeight="1" x14ac:dyDescent="0.25">
      <c r="A118" s="27">
        <v>106</v>
      </c>
      <c r="B118" s="8" t="s">
        <v>83</v>
      </c>
      <c r="C118" s="23" t="s">
        <v>84</v>
      </c>
      <c r="D118" s="10" t="s">
        <v>5</v>
      </c>
      <c r="E118" s="15">
        <v>44215</v>
      </c>
      <c r="F118" s="29" t="s">
        <v>68</v>
      </c>
      <c r="G118" s="10"/>
      <c r="H118" s="15">
        <v>44215</v>
      </c>
      <c r="I118" s="9">
        <f t="shared" si="1"/>
        <v>0</v>
      </c>
      <c r="J118" s="16" t="s">
        <v>48</v>
      </c>
      <c r="K118" s="15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16"/>
      <c r="Y118" s="16"/>
      <c r="Z118" s="16"/>
      <c r="AA118" s="16"/>
      <c r="AB118" s="16"/>
      <c r="AC118" s="71"/>
      <c r="AD118" s="23"/>
      <c r="AE118" s="23"/>
      <c r="AF118" s="23"/>
      <c r="AG118" s="23"/>
      <c r="AH118" s="74"/>
      <c r="AI118" s="23"/>
      <c r="AJ118" s="23"/>
      <c r="AK118" s="32" t="s">
        <v>38</v>
      </c>
      <c r="AL118" s="23" t="s">
        <v>32</v>
      </c>
      <c r="AM118" s="23" t="s">
        <v>43</v>
      </c>
      <c r="AN118" s="23" t="s">
        <v>40</v>
      </c>
      <c r="AO118" s="75" t="s">
        <v>104</v>
      </c>
    </row>
    <row r="119" spans="1:41" ht="25.5" customHeight="1" x14ac:dyDescent="0.25">
      <c r="A119" s="28">
        <v>107</v>
      </c>
      <c r="B119" s="8" t="s">
        <v>83</v>
      </c>
      <c r="C119" s="23" t="s">
        <v>84</v>
      </c>
      <c r="D119" s="10" t="s">
        <v>4</v>
      </c>
      <c r="E119" s="15">
        <v>44215</v>
      </c>
      <c r="F119" s="29" t="s">
        <v>68</v>
      </c>
      <c r="G119" s="10"/>
      <c r="H119" s="15">
        <v>44215</v>
      </c>
      <c r="I119" s="9">
        <f t="shared" si="1"/>
        <v>0</v>
      </c>
      <c r="J119" s="16" t="s">
        <v>48</v>
      </c>
      <c r="K119" s="15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16"/>
      <c r="Y119" s="16"/>
      <c r="Z119" s="16"/>
      <c r="AA119" s="16"/>
      <c r="AB119" s="16"/>
      <c r="AC119" s="71"/>
      <c r="AD119" s="23"/>
      <c r="AE119" s="23"/>
      <c r="AF119" s="23"/>
      <c r="AG119" s="23"/>
      <c r="AH119" s="74"/>
      <c r="AI119" s="23"/>
      <c r="AJ119" s="23"/>
      <c r="AK119" s="32" t="s">
        <v>38</v>
      </c>
      <c r="AL119" s="23" t="s">
        <v>32</v>
      </c>
      <c r="AM119" s="23" t="s">
        <v>43</v>
      </c>
      <c r="AN119" s="23" t="s">
        <v>40</v>
      </c>
      <c r="AO119" s="75" t="s">
        <v>104</v>
      </c>
    </row>
    <row r="120" spans="1:41" ht="25.5" customHeight="1" x14ac:dyDescent="0.25">
      <c r="A120" s="27">
        <v>108</v>
      </c>
      <c r="B120" s="8" t="s">
        <v>83</v>
      </c>
      <c r="C120" s="23" t="s">
        <v>84</v>
      </c>
      <c r="D120" s="10" t="s">
        <v>6</v>
      </c>
      <c r="E120" s="15">
        <v>44215</v>
      </c>
      <c r="F120" s="29" t="s">
        <v>68</v>
      </c>
      <c r="G120" s="10"/>
      <c r="H120" s="15">
        <v>44215</v>
      </c>
      <c r="I120" s="9">
        <f t="shared" si="1"/>
        <v>0</v>
      </c>
      <c r="J120" s="16" t="s">
        <v>48</v>
      </c>
      <c r="K120" s="15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16"/>
      <c r="Y120" s="16"/>
      <c r="Z120" s="16"/>
      <c r="AA120" s="16"/>
      <c r="AB120" s="16"/>
      <c r="AC120" s="71"/>
      <c r="AD120" s="23"/>
      <c r="AE120" s="23"/>
      <c r="AF120" s="23"/>
      <c r="AG120" s="23"/>
      <c r="AH120" s="74"/>
      <c r="AI120" s="23"/>
      <c r="AJ120" s="23"/>
      <c r="AK120" s="32" t="s">
        <v>38</v>
      </c>
      <c r="AL120" s="23" t="s">
        <v>32</v>
      </c>
      <c r="AM120" s="23" t="s">
        <v>43</v>
      </c>
      <c r="AN120" s="23" t="s">
        <v>40</v>
      </c>
      <c r="AO120" s="75" t="s">
        <v>104</v>
      </c>
    </row>
    <row r="121" spans="1:41" ht="25.5" customHeight="1" x14ac:dyDescent="0.25">
      <c r="A121" s="28">
        <v>109</v>
      </c>
      <c r="B121" s="8" t="s">
        <v>83</v>
      </c>
      <c r="C121" s="23" t="s">
        <v>84</v>
      </c>
      <c r="D121" s="10" t="s">
        <v>5</v>
      </c>
      <c r="E121" s="15">
        <v>44216</v>
      </c>
      <c r="F121" s="29" t="s">
        <v>68</v>
      </c>
      <c r="G121" s="10"/>
      <c r="H121" s="15">
        <v>44216</v>
      </c>
      <c r="I121" s="9">
        <f t="shared" si="1"/>
        <v>0</v>
      </c>
      <c r="J121" s="16" t="s">
        <v>48</v>
      </c>
      <c r="K121" s="15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16"/>
      <c r="Y121" s="16"/>
      <c r="Z121" s="16"/>
      <c r="AA121" s="16"/>
      <c r="AB121" s="16"/>
      <c r="AC121" s="71"/>
      <c r="AD121" s="23"/>
      <c r="AE121" s="23"/>
      <c r="AF121" s="23"/>
      <c r="AG121" s="23"/>
      <c r="AH121" s="74"/>
      <c r="AI121" s="23"/>
      <c r="AJ121" s="23"/>
      <c r="AK121" s="32" t="s">
        <v>38</v>
      </c>
      <c r="AL121" s="23" t="s">
        <v>32</v>
      </c>
      <c r="AM121" s="23" t="s">
        <v>43</v>
      </c>
      <c r="AN121" s="23" t="s">
        <v>40</v>
      </c>
      <c r="AO121" s="75" t="s">
        <v>104</v>
      </c>
    </row>
    <row r="122" spans="1:41" ht="25.5" customHeight="1" x14ac:dyDescent="0.25">
      <c r="A122" s="27">
        <v>110</v>
      </c>
      <c r="B122" s="8" t="s">
        <v>83</v>
      </c>
      <c r="C122" s="23" t="s">
        <v>84</v>
      </c>
      <c r="D122" s="10" t="s">
        <v>5</v>
      </c>
      <c r="E122" s="15">
        <v>44216</v>
      </c>
      <c r="F122" s="29" t="s">
        <v>68</v>
      </c>
      <c r="G122" s="10"/>
      <c r="H122" s="15">
        <v>44216</v>
      </c>
      <c r="I122" s="9">
        <f t="shared" si="1"/>
        <v>0</v>
      </c>
      <c r="J122" s="16" t="s">
        <v>48</v>
      </c>
      <c r="K122" s="15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16"/>
      <c r="Y122" s="16"/>
      <c r="Z122" s="16"/>
      <c r="AA122" s="16"/>
      <c r="AB122" s="16"/>
      <c r="AC122" s="71"/>
      <c r="AD122" s="23"/>
      <c r="AE122" s="23"/>
      <c r="AF122" s="23"/>
      <c r="AG122" s="23"/>
      <c r="AH122" s="74"/>
      <c r="AI122" s="23"/>
      <c r="AJ122" s="23"/>
      <c r="AK122" s="32" t="s">
        <v>38</v>
      </c>
      <c r="AL122" s="23" t="s">
        <v>32</v>
      </c>
      <c r="AM122" s="23" t="s">
        <v>43</v>
      </c>
      <c r="AN122" s="23" t="s">
        <v>40</v>
      </c>
      <c r="AO122" s="75" t="s">
        <v>104</v>
      </c>
    </row>
    <row r="123" spans="1:41" ht="25.5" customHeight="1" x14ac:dyDescent="0.25">
      <c r="A123" s="28">
        <v>111</v>
      </c>
      <c r="B123" s="8" t="s">
        <v>83</v>
      </c>
      <c r="C123" s="23" t="s">
        <v>84</v>
      </c>
      <c r="D123" s="10" t="s">
        <v>4</v>
      </c>
      <c r="E123" s="15">
        <v>44216</v>
      </c>
      <c r="F123" s="29" t="s">
        <v>68</v>
      </c>
      <c r="G123" s="10"/>
      <c r="H123" s="15">
        <v>44216</v>
      </c>
      <c r="I123" s="9">
        <f t="shared" si="1"/>
        <v>0</v>
      </c>
      <c r="J123" s="16" t="s">
        <v>48</v>
      </c>
      <c r="K123" s="15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16"/>
      <c r="Y123" s="16"/>
      <c r="Z123" s="16"/>
      <c r="AA123" s="16"/>
      <c r="AB123" s="16"/>
      <c r="AC123" s="71"/>
      <c r="AD123" s="23"/>
      <c r="AE123" s="23"/>
      <c r="AF123" s="23"/>
      <c r="AG123" s="23"/>
      <c r="AH123" s="74"/>
      <c r="AI123" s="23"/>
      <c r="AJ123" s="23"/>
      <c r="AK123" s="32" t="s">
        <v>38</v>
      </c>
      <c r="AL123" s="23" t="s">
        <v>32</v>
      </c>
      <c r="AM123" s="23" t="s">
        <v>43</v>
      </c>
      <c r="AN123" s="23" t="s">
        <v>40</v>
      </c>
      <c r="AO123" s="75" t="s">
        <v>104</v>
      </c>
    </row>
    <row r="124" spans="1:41" ht="25.5" customHeight="1" x14ac:dyDescent="0.25">
      <c r="A124" s="27">
        <v>112</v>
      </c>
      <c r="B124" s="8" t="s">
        <v>83</v>
      </c>
      <c r="C124" s="23" t="s">
        <v>84</v>
      </c>
      <c r="D124" s="10" t="s">
        <v>6</v>
      </c>
      <c r="E124" s="15">
        <v>44216</v>
      </c>
      <c r="F124" s="29" t="s">
        <v>51</v>
      </c>
      <c r="G124" s="10"/>
      <c r="H124" s="22">
        <v>44216</v>
      </c>
      <c r="I124" s="9">
        <f t="shared" si="1"/>
        <v>0</v>
      </c>
      <c r="J124" s="16" t="s">
        <v>48</v>
      </c>
      <c r="K124" s="15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16"/>
      <c r="Y124" s="16"/>
      <c r="Z124" s="16"/>
      <c r="AA124" s="16"/>
      <c r="AB124" s="16"/>
      <c r="AC124" s="71"/>
      <c r="AD124" s="23"/>
      <c r="AE124" s="23"/>
      <c r="AF124" s="23"/>
      <c r="AG124" s="23"/>
      <c r="AH124" s="74"/>
      <c r="AI124" s="23"/>
      <c r="AJ124" s="23"/>
      <c r="AK124" s="32" t="s">
        <v>38</v>
      </c>
      <c r="AL124" s="23" t="s">
        <v>32</v>
      </c>
      <c r="AM124" s="23" t="s">
        <v>43</v>
      </c>
      <c r="AN124" s="23" t="s">
        <v>40</v>
      </c>
      <c r="AO124" s="75" t="s">
        <v>104</v>
      </c>
    </row>
    <row r="125" spans="1:41" ht="25.5" customHeight="1" x14ac:dyDescent="0.25">
      <c r="A125" s="28">
        <v>113</v>
      </c>
      <c r="B125" s="8" t="s">
        <v>83</v>
      </c>
      <c r="C125" s="23" t="s">
        <v>84</v>
      </c>
      <c r="D125" s="10" t="s">
        <v>5</v>
      </c>
      <c r="E125" s="15">
        <v>44216</v>
      </c>
      <c r="F125" s="29" t="s">
        <v>68</v>
      </c>
      <c r="G125" s="10"/>
      <c r="H125" s="15">
        <v>44216</v>
      </c>
      <c r="I125" s="9">
        <f t="shared" si="1"/>
        <v>0</v>
      </c>
      <c r="J125" s="16" t="s">
        <v>48</v>
      </c>
      <c r="K125" s="15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16"/>
      <c r="Y125" s="16"/>
      <c r="Z125" s="16"/>
      <c r="AA125" s="16"/>
      <c r="AB125" s="16"/>
      <c r="AC125" s="71"/>
      <c r="AD125" s="23"/>
      <c r="AE125" s="23"/>
      <c r="AF125" s="23"/>
      <c r="AG125" s="23"/>
      <c r="AH125" s="74"/>
      <c r="AI125" s="23"/>
      <c r="AJ125" s="23"/>
      <c r="AK125" s="32" t="s">
        <v>38</v>
      </c>
      <c r="AL125" s="23" t="s">
        <v>32</v>
      </c>
      <c r="AM125" s="23" t="s">
        <v>43</v>
      </c>
      <c r="AN125" s="23" t="s">
        <v>40</v>
      </c>
      <c r="AO125" s="75" t="s">
        <v>104</v>
      </c>
    </row>
    <row r="126" spans="1:41" ht="25.5" customHeight="1" x14ac:dyDescent="0.25">
      <c r="A126" s="27">
        <v>114</v>
      </c>
      <c r="B126" s="8" t="s">
        <v>83</v>
      </c>
      <c r="C126" s="23" t="s">
        <v>84</v>
      </c>
      <c r="D126" s="10" t="s">
        <v>5</v>
      </c>
      <c r="E126" s="15">
        <v>44216</v>
      </c>
      <c r="F126" s="29" t="s">
        <v>68</v>
      </c>
      <c r="G126" s="10"/>
      <c r="H126" s="15">
        <v>44216</v>
      </c>
      <c r="I126" s="9">
        <f t="shared" si="1"/>
        <v>0</v>
      </c>
      <c r="J126" s="16" t="s">
        <v>48</v>
      </c>
      <c r="K126" s="15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16"/>
      <c r="Y126" s="16"/>
      <c r="Z126" s="16"/>
      <c r="AA126" s="16"/>
      <c r="AB126" s="16"/>
      <c r="AC126" s="71"/>
      <c r="AD126" s="23"/>
      <c r="AE126" s="23"/>
      <c r="AF126" s="23"/>
      <c r="AG126" s="23"/>
      <c r="AH126" s="74"/>
      <c r="AI126" s="23"/>
      <c r="AJ126" s="23"/>
      <c r="AK126" s="32" t="s">
        <v>38</v>
      </c>
      <c r="AL126" s="23" t="s">
        <v>32</v>
      </c>
      <c r="AM126" s="23" t="s">
        <v>43</v>
      </c>
      <c r="AN126" s="23" t="s">
        <v>40</v>
      </c>
      <c r="AO126" s="75" t="s">
        <v>104</v>
      </c>
    </row>
    <row r="127" spans="1:41" ht="25.5" customHeight="1" x14ac:dyDescent="0.25">
      <c r="A127" s="28">
        <v>115</v>
      </c>
      <c r="B127" s="8" t="s">
        <v>83</v>
      </c>
      <c r="C127" s="23" t="s">
        <v>84</v>
      </c>
      <c r="D127" s="10" t="s">
        <v>6</v>
      </c>
      <c r="E127" s="15">
        <v>44216</v>
      </c>
      <c r="F127" s="29" t="s">
        <v>68</v>
      </c>
      <c r="G127" s="10"/>
      <c r="H127" s="15">
        <v>44216</v>
      </c>
      <c r="I127" s="9">
        <f t="shared" si="1"/>
        <v>0</v>
      </c>
      <c r="J127" s="16" t="s">
        <v>48</v>
      </c>
      <c r="K127" s="15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16"/>
      <c r="Y127" s="16"/>
      <c r="Z127" s="16"/>
      <c r="AA127" s="16"/>
      <c r="AB127" s="16"/>
      <c r="AC127" s="71"/>
      <c r="AD127" s="23"/>
      <c r="AE127" s="23"/>
      <c r="AF127" s="23"/>
      <c r="AG127" s="23"/>
      <c r="AH127" s="74"/>
      <c r="AI127" s="23"/>
      <c r="AJ127" s="23"/>
      <c r="AK127" s="32" t="s">
        <v>38</v>
      </c>
      <c r="AL127" s="23" t="s">
        <v>32</v>
      </c>
      <c r="AM127" s="23" t="s">
        <v>43</v>
      </c>
      <c r="AN127" s="23" t="s">
        <v>40</v>
      </c>
      <c r="AO127" s="75" t="s">
        <v>104</v>
      </c>
    </row>
    <row r="128" spans="1:41" ht="25.5" customHeight="1" x14ac:dyDescent="0.25">
      <c r="A128" s="27">
        <v>116</v>
      </c>
      <c r="B128" s="8" t="s">
        <v>83</v>
      </c>
      <c r="C128" s="23" t="s">
        <v>84</v>
      </c>
      <c r="D128" s="10" t="s">
        <v>5</v>
      </c>
      <c r="E128" s="15">
        <v>44216</v>
      </c>
      <c r="F128" s="29" t="s">
        <v>68</v>
      </c>
      <c r="G128" s="10"/>
      <c r="H128" s="15">
        <v>44216</v>
      </c>
      <c r="I128" s="9">
        <f t="shared" si="1"/>
        <v>0</v>
      </c>
      <c r="J128" s="16" t="s">
        <v>48</v>
      </c>
      <c r="K128" s="15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16"/>
      <c r="Y128" s="16"/>
      <c r="Z128" s="16"/>
      <c r="AA128" s="16"/>
      <c r="AB128" s="16"/>
      <c r="AC128" s="71"/>
      <c r="AD128" s="23"/>
      <c r="AE128" s="23"/>
      <c r="AF128" s="23"/>
      <c r="AG128" s="23"/>
      <c r="AH128" s="74"/>
      <c r="AI128" s="23"/>
      <c r="AJ128" s="23"/>
      <c r="AK128" s="32" t="s">
        <v>38</v>
      </c>
      <c r="AL128" s="23" t="s">
        <v>32</v>
      </c>
      <c r="AM128" s="23" t="s">
        <v>43</v>
      </c>
      <c r="AN128" s="23" t="s">
        <v>40</v>
      </c>
      <c r="AO128" s="75" t="s">
        <v>104</v>
      </c>
    </row>
    <row r="129" spans="1:41" ht="25.5" customHeight="1" x14ac:dyDescent="0.25">
      <c r="A129" s="28">
        <v>117</v>
      </c>
      <c r="B129" s="8" t="s">
        <v>83</v>
      </c>
      <c r="C129" s="23" t="s">
        <v>84</v>
      </c>
      <c r="D129" s="10" t="s">
        <v>4</v>
      </c>
      <c r="E129" s="15">
        <v>44216</v>
      </c>
      <c r="F129" s="29" t="s">
        <v>68</v>
      </c>
      <c r="G129" s="10"/>
      <c r="H129" s="15">
        <v>44216</v>
      </c>
      <c r="I129" s="9">
        <f t="shared" si="1"/>
        <v>0</v>
      </c>
      <c r="J129" s="16" t="s">
        <v>48</v>
      </c>
      <c r="K129" s="15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16"/>
      <c r="Y129" s="16"/>
      <c r="Z129" s="16"/>
      <c r="AA129" s="16"/>
      <c r="AB129" s="16"/>
      <c r="AC129" s="71"/>
      <c r="AD129" s="23"/>
      <c r="AE129" s="23"/>
      <c r="AF129" s="23"/>
      <c r="AG129" s="23"/>
      <c r="AH129" s="74"/>
      <c r="AI129" s="23"/>
      <c r="AJ129" s="23"/>
      <c r="AK129" s="32" t="s">
        <v>38</v>
      </c>
      <c r="AL129" s="23" t="s">
        <v>32</v>
      </c>
      <c r="AM129" s="23" t="s">
        <v>43</v>
      </c>
      <c r="AN129" s="23" t="s">
        <v>40</v>
      </c>
      <c r="AO129" s="75" t="s">
        <v>104</v>
      </c>
    </row>
    <row r="130" spans="1:41" ht="25.5" customHeight="1" x14ac:dyDescent="0.25">
      <c r="A130" s="27">
        <v>118</v>
      </c>
      <c r="B130" s="8" t="s">
        <v>83</v>
      </c>
      <c r="C130" s="23" t="s">
        <v>84</v>
      </c>
      <c r="D130" s="10" t="s">
        <v>5</v>
      </c>
      <c r="E130" s="15">
        <v>44216</v>
      </c>
      <c r="F130" s="29" t="s">
        <v>68</v>
      </c>
      <c r="G130" s="10"/>
      <c r="H130" s="15">
        <v>44216</v>
      </c>
      <c r="I130" s="9">
        <f t="shared" si="1"/>
        <v>0</v>
      </c>
      <c r="J130" s="16" t="s">
        <v>48</v>
      </c>
      <c r="K130" s="15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16"/>
      <c r="Y130" s="16"/>
      <c r="Z130" s="16"/>
      <c r="AA130" s="16"/>
      <c r="AB130" s="16"/>
      <c r="AC130" s="71"/>
      <c r="AD130" s="23"/>
      <c r="AE130" s="23"/>
      <c r="AF130" s="23"/>
      <c r="AG130" s="23"/>
      <c r="AH130" s="74"/>
      <c r="AI130" s="23"/>
      <c r="AJ130" s="23"/>
      <c r="AK130" s="32" t="s">
        <v>38</v>
      </c>
      <c r="AL130" s="23" t="s">
        <v>32</v>
      </c>
      <c r="AM130" s="23" t="s">
        <v>43</v>
      </c>
      <c r="AN130" s="23" t="s">
        <v>40</v>
      </c>
      <c r="AO130" s="75" t="s">
        <v>104</v>
      </c>
    </row>
    <row r="131" spans="1:41" ht="25.5" customHeight="1" x14ac:dyDescent="0.25">
      <c r="A131" s="28">
        <v>119</v>
      </c>
      <c r="B131" s="8" t="s">
        <v>83</v>
      </c>
      <c r="C131" s="23" t="s">
        <v>84</v>
      </c>
      <c r="D131" s="10" t="s">
        <v>4</v>
      </c>
      <c r="E131" s="15">
        <v>44216</v>
      </c>
      <c r="F131" s="29" t="s">
        <v>68</v>
      </c>
      <c r="G131" s="10"/>
      <c r="H131" s="15">
        <v>44216</v>
      </c>
      <c r="I131" s="9">
        <f t="shared" si="1"/>
        <v>0</v>
      </c>
      <c r="J131" s="16" t="s">
        <v>48</v>
      </c>
      <c r="K131" s="15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16"/>
      <c r="Y131" s="16"/>
      <c r="Z131" s="16"/>
      <c r="AA131" s="16"/>
      <c r="AB131" s="16"/>
      <c r="AC131" s="71"/>
      <c r="AD131" s="23"/>
      <c r="AE131" s="23"/>
      <c r="AF131" s="23"/>
      <c r="AG131" s="23"/>
      <c r="AH131" s="74"/>
      <c r="AI131" s="23"/>
      <c r="AJ131" s="23"/>
      <c r="AK131" s="32" t="s">
        <v>38</v>
      </c>
      <c r="AL131" s="23" t="s">
        <v>32</v>
      </c>
      <c r="AM131" s="23" t="s">
        <v>43</v>
      </c>
      <c r="AN131" s="23" t="s">
        <v>40</v>
      </c>
      <c r="AO131" s="75" t="s">
        <v>104</v>
      </c>
    </row>
    <row r="132" spans="1:41" ht="25.5" customHeight="1" x14ac:dyDescent="0.25">
      <c r="A132" s="27">
        <v>120</v>
      </c>
      <c r="B132" s="8" t="s">
        <v>83</v>
      </c>
      <c r="C132" s="23" t="s">
        <v>84</v>
      </c>
      <c r="D132" s="10" t="s">
        <v>5</v>
      </c>
      <c r="E132" s="15">
        <v>44216</v>
      </c>
      <c r="F132" s="29" t="s">
        <v>68</v>
      </c>
      <c r="G132" s="10"/>
      <c r="H132" s="15">
        <v>44216</v>
      </c>
      <c r="I132" s="9">
        <f t="shared" si="1"/>
        <v>0</v>
      </c>
      <c r="J132" s="16" t="s">
        <v>48</v>
      </c>
      <c r="K132" s="15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16"/>
      <c r="Y132" s="16"/>
      <c r="Z132" s="16"/>
      <c r="AA132" s="16"/>
      <c r="AB132" s="16"/>
      <c r="AC132" s="71"/>
      <c r="AD132" s="23"/>
      <c r="AE132" s="23"/>
      <c r="AF132" s="23"/>
      <c r="AG132" s="23"/>
      <c r="AH132" s="74"/>
      <c r="AI132" s="23"/>
      <c r="AJ132" s="23"/>
      <c r="AK132" s="32" t="s">
        <v>38</v>
      </c>
      <c r="AL132" s="23" t="s">
        <v>32</v>
      </c>
      <c r="AM132" s="23" t="s">
        <v>43</v>
      </c>
      <c r="AN132" s="23" t="s">
        <v>40</v>
      </c>
      <c r="AO132" s="75" t="s">
        <v>104</v>
      </c>
    </row>
    <row r="133" spans="1:41" ht="25.5" customHeight="1" x14ac:dyDescent="0.25">
      <c r="A133" s="28">
        <v>121</v>
      </c>
      <c r="B133" s="8" t="s">
        <v>83</v>
      </c>
      <c r="C133" s="23" t="s">
        <v>84</v>
      </c>
      <c r="D133" s="10" t="s">
        <v>5</v>
      </c>
      <c r="E133" s="15">
        <v>44216</v>
      </c>
      <c r="F133" s="29" t="s">
        <v>68</v>
      </c>
      <c r="G133" s="10"/>
      <c r="H133" s="15">
        <v>44216</v>
      </c>
      <c r="I133" s="9">
        <f t="shared" si="1"/>
        <v>0</v>
      </c>
      <c r="J133" s="16" t="s">
        <v>48</v>
      </c>
      <c r="K133" s="15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16"/>
      <c r="Y133" s="16"/>
      <c r="Z133" s="16"/>
      <c r="AA133" s="16"/>
      <c r="AB133" s="16"/>
      <c r="AC133" s="71"/>
      <c r="AD133" s="23"/>
      <c r="AE133" s="23"/>
      <c r="AF133" s="23"/>
      <c r="AG133" s="23"/>
      <c r="AH133" s="74"/>
      <c r="AI133" s="23"/>
      <c r="AJ133" s="23"/>
      <c r="AK133" s="32" t="s">
        <v>38</v>
      </c>
      <c r="AL133" s="23" t="s">
        <v>32</v>
      </c>
      <c r="AM133" s="23" t="s">
        <v>43</v>
      </c>
      <c r="AN133" s="23" t="s">
        <v>40</v>
      </c>
      <c r="AO133" s="75" t="s">
        <v>104</v>
      </c>
    </row>
    <row r="134" spans="1:41" ht="25.5" customHeight="1" x14ac:dyDescent="0.25">
      <c r="A134" s="27">
        <v>122</v>
      </c>
      <c r="B134" s="8" t="s">
        <v>83</v>
      </c>
      <c r="C134" s="23" t="s">
        <v>84</v>
      </c>
      <c r="D134" s="10" t="s">
        <v>6</v>
      </c>
      <c r="E134" s="15">
        <v>44216</v>
      </c>
      <c r="F134" s="29" t="s">
        <v>56</v>
      </c>
      <c r="G134" s="10"/>
      <c r="H134" s="15">
        <v>44216</v>
      </c>
      <c r="I134" s="9">
        <f t="shared" si="1"/>
        <v>0</v>
      </c>
      <c r="J134" s="16" t="s">
        <v>48</v>
      </c>
      <c r="K134" s="15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16"/>
      <c r="Y134" s="16"/>
      <c r="Z134" s="16"/>
      <c r="AA134" s="16"/>
      <c r="AB134" s="16"/>
      <c r="AC134" s="71"/>
      <c r="AD134" s="23"/>
      <c r="AE134" s="23"/>
      <c r="AF134" s="23"/>
      <c r="AG134" s="23"/>
      <c r="AH134" s="74"/>
      <c r="AI134" s="23"/>
      <c r="AJ134" s="23"/>
      <c r="AK134" s="32" t="s">
        <v>38</v>
      </c>
      <c r="AL134" s="23" t="s">
        <v>32</v>
      </c>
      <c r="AM134" s="23" t="s">
        <v>43</v>
      </c>
      <c r="AN134" s="23" t="s">
        <v>40</v>
      </c>
      <c r="AO134" s="75" t="s">
        <v>104</v>
      </c>
    </row>
    <row r="135" spans="1:41" ht="25.5" customHeight="1" x14ac:dyDescent="0.25">
      <c r="A135" s="28">
        <v>123</v>
      </c>
      <c r="B135" s="8" t="s">
        <v>83</v>
      </c>
      <c r="C135" s="23" t="s">
        <v>84</v>
      </c>
      <c r="D135" s="10" t="s">
        <v>5</v>
      </c>
      <c r="E135" s="15">
        <v>44216</v>
      </c>
      <c r="F135" s="29" t="s">
        <v>68</v>
      </c>
      <c r="G135" s="10"/>
      <c r="H135" s="15">
        <v>44216</v>
      </c>
      <c r="I135" s="9">
        <f t="shared" si="1"/>
        <v>0</v>
      </c>
      <c r="J135" s="16" t="s">
        <v>48</v>
      </c>
      <c r="K135" s="15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16"/>
      <c r="Y135" s="16"/>
      <c r="Z135" s="16"/>
      <c r="AA135" s="16"/>
      <c r="AB135" s="16"/>
      <c r="AC135" s="71"/>
      <c r="AD135" s="23"/>
      <c r="AE135" s="23"/>
      <c r="AF135" s="23"/>
      <c r="AG135" s="23"/>
      <c r="AH135" s="74"/>
      <c r="AI135" s="23"/>
      <c r="AJ135" s="23"/>
      <c r="AK135" s="32" t="s">
        <v>38</v>
      </c>
      <c r="AL135" s="23" t="s">
        <v>32</v>
      </c>
      <c r="AM135" s="23" t="s">
        <v>43</v>
      </c>
      <c r="AN135" s="23" t="s">
        <v>40</v>
      </c>
      <c r="AO135" s="75" t="s">
        <v>104</v>
      </c>
    </row>
    <row r="136" spans="1:41" ht="25.5" customHeight="1" x14ac:dyDescent="0.25">
      <c r="A136" s="27">
        <v>124</v>
      </c>
      <c r="B136" s="8" t="s">
        <v>83</v>
      </c>
      <c r="C136" s="23" t="s">
        <v>84</v>
      </c>
      <c r="D136" s="10" t="s">
        <v>6</v>
      </c>
      <c r="E136" s="15">
        <v>44216</v>
      </c>
      <c r="F136" s="29" t="s">
        <v>68</v>
      </c>
      <c r="G136" s="10"/>
      <c r="H136" s="15">
        <v>44216</v>
      </c>
      <c r="I136" s="9">
        <f t="shared" si="1"/>
        <v>0</v>
      </c>
      <c r="J136" s="16" t="s">
        <v>48</v>
      </c>
      <c r="K136" s="15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16"/>
      <c r="Y136" s="16"/>
      <c r="Z136" s="16"/>
      <c r="AA136" s="16"/>
      <c r="AB136" s="16"/>
      <c r="AC136" s="71"/>
      <c r="AD136" s="23"/>
      <c r="AE136" s="23"/>
      <c r="AF136" s="23"/>
      <c r="AG136" s="23"/>
      <c r="AH136" s="74"/>
      <c r="AI136" s="23"/>
      <c r="AJ136" s="23"/>
      <c r="AK136" s="32" t="s">
        <v>38</v>
      </c>
      <c r="AL136" s="23" t="s">
        <v>32</v>
      </c>
      <c r="AM136" s="23" t="s">
        <v>43</v>
      </c>
      <c r="AN136" s="23" t="s">
        <v>42</v>
      </c>
      <c r="AO136" s="75" t="s">
        <v>104</v>
      </c>
    </row>
    <row r="137" spans="1:41" ht="25.5" customHeight="1" x14ac:dyDescent="0.25">
      <c r="A137" s="28">
        <v>125</v>
      </c>
      <c r="B137" s="8" t="s">
        <v>83</v>
      </c>
      <c r="C137" s="23" t="s">
        <v>84</v>
      </c>
      <c r="D137" s="10" t="s">
        <v>4</v>
      </c>
      <c r="E137" s="15">
        <v>44216</v>
      </c>
      <c r="F137" s="29" t="s">
        <v>57</v>
      </c>
      <c r="G137" s="10"/>
      <c r="H137" s="15">
        <v>44216</v>
      </c>
      <c r="I137" s="9">
        <f t="shared" si="1"/>
        <v>0</v>
      </c>
      <c r="J137" s="16" t="s">
        <v>48</v>
      </c>
      <c r="K137" s="15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16"/>
      <c r="Y137" s="16"/>
      <c r="Z137" s="16"/>
      <c r="AA137" s="16"/>
      <c r="AB137" s="16"/>
      <c r="AC137" s="71"/>
      <c r="AD137" s="23"/>
      <c r="AE137" s="23"/>
      <c r="AF137" s="23"/>
      <c r="AG137" s="23"/>
      <c r="AH137" s="74"/>
      <c r="AI137" s="23"/>
      <c r="AJ137" s="23"/>
      <c r="AK137" s="32" t="s">
        <v>35</v>
      </c>
      <c r="AL137" s="23" t="s">
        <v>32</v>
      </c>
      <c r="AM137" s="23" t="s">
        <v>43</v>
      </c>
      <c r="AN137" s="23" t="s">
        <v>40</v>
      </c>
      <c r="AO137" s="75" t="s">
        <v>104</v>
      </c>
    </row>
    <row r="138" spans="1:41" ht="25.5" customHeight="1" x14ac:dyDescent="0.25">
      <c r="A138" s="27">
        <v>126</v>
      </c>
      <c r="B138" s="8" t="s">
        <v>83</v>
      </c>
      <c r="C138" s="23" t="s">
        <v>84</v>
      </c>
      <c r="D138" s="10" t="s">
        <v>5</v>
      </c>
      <c r="E138" s="15">
        <v>44216</v>
      </c>
      <c r="F138" s="29" t="s">
        <v>68</v>
      </c>
      <c r="G138" s="10"/>
      <c r="H138" s="15">
        <v>44216</v>
      </c>
      <c r="I138" s="9">
        <f t="shared" si="1"/>
        <v>0</v>
      </c>
      <c r="J138" s="16" t="s">
        <v>48</v>
      </c>
      <c r="K138" s="15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16"/>
      <c r="Y138" s="16"/>
      <c r="Z138" s="16"/>
      <c r="AA138" s="16"/>
      <c r="AB138" s="16"/>
      <c r="AC138" s="71"/>
      <c r="AD138" s="23"/>
      <c r="AE138" s="23"/>
      <c r="AF138" s="23"/>
      <c r="AG138" s="23"/>
      <c r="AH138" s="74"/>
      <c r="AI138" s="23"/>
      <c r="AJ138" s="23"/>
      <c r="AK138" s="32" t="s">
        <v>38</v>
      </c>
      <c r="AL138" s="23" t="s">
        <v>32</v>
      </c>
      <c r="AM138" s="23" t="s">
        <v>43</v>
      </c>
      <c r="AN138" s="23" t="s">
        <v>40</v>
      </c>
      <c r="AO138" s="75" t="s">
        <v>104</v>
      </c>
    </row>
    <row r="139" spans="1:41" ht="25.5" customHeight="1" x14ac:dyDescent="0.25">
      <c r="A139" s="28">
        <v>127</v>
      </c>
      <c r="B139" s="8" t="s">
        <v>83</v>
      </c>
      <c r="C139" s="23" t="s">
        <v>84</v>
      </c>
      <c r="D139" s="10" t="s">
        <v>6</v>
      </c>
      <c r="E139" s="15">
        <v>44216</v>
      </c>
      <c r="F139" s="29" t="s">
        <v>51</v>
      </c>
      <c r="G139" s="10"/>
      <c r="H139" s="15">
        <v>44228</v>
      </c>
      <c r="I139" s="9">
        <f t="shared" si="1"/>
        <v>12</v>
      </c>
      <c r="J139" s="16" t="s">
        <v>47</v>
      </c>
      <c r="K139" s="15">
        <v>44228</v>
      </c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16"/>
      <c r="Y139" s="16"/>
      <c r="Z139" s="16"/>
      <c r="AA139" s="16"/>
      <c r="AB139" s="16"/>
      <c r="AC139" s="71"/>
      <c r="AD139" s="23"/>
      <c r="AE139" s="23"/>
      <c r="AF139" s="23"/>
      <c r="AG139" s="23"/>
      <c r="AH139" s="74"/>
      <c r="AI139" s="23"/>
      <c r="AJ139" s="23"/>
      <c r="AK139" s="32" t="s">
        <v>38</v>
      </c>
      <c r="AL139" s="23" t="s">
        <v>32</v>
      </c>
      <c r="AM139" s="23" t="s">
        <v>43</v>
      </c>
      <c r="AN139" s="23" t="s">
        <v>42</v>
      </c>
      <c r="AO139" s="75" t="s">
        <v>104</v>
      </c>
    </row>
    <row r="140" spans="1:41" ht="25.5" customHeight="1" x14ac:dyDescent="0.25">
      <c r="A140" s="27">
        <v>128</v>
      </c>
      <c r="B140" s="8" t="s">
        <v>83</v>
      </c>
      <c r="C140" s="23" t="s">
        <v>84</v>
      </c>
      <c r="D140" s="10" t="s">
        <v>5</v>
      </c>
      <c r="E140" s="15">
        <v>44216</v>
      </c>
      <c r="F140" s="29" t="s">
        <v>68</v>
      </c>
      <c r="G140" s="10"/>
      <c r="H140" s="15">
        <v>44216</v>
      </c>
      <c r="I140" s="9">
        <f t="shared" si="1"/>
        <v>0</v>
      </c>
      <c r="J140" s="16" t="s">
        <v>48</v>
      </c>
      <c r="K140" s="15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16"/>
      <c r="Y140" s="16"/>
      <c r="Z140" s="16"/>
      <c r="AA140" s="16"/>
      <c r="AB140" s="16"/>
      <c r="AC140" s="71"/>
      <c r="AD140" s="23"/>
      <c r="AE140" s="23"/>
      <c r="AF140" s="23"/>
      <c r="AG140" s="23"/>
      <c r="AH140" s="74"/>
      <c r="AI140" s="23"/>
      <c r="AJ140" s="23"/>
      <c r="AK140" s="32" t="s">
        <v>38</v>
      </c>
      <c r="AL140" s="23" t="s">
        <v>32</v>
      </c>
      <c r="AM140" s="23" t="s">
        <v>43</v>
      </c>
      <c r="AN140" s="23" t="s">
        <v>40</v>
      </c>
      <c r="AO140" s="75" t="s">
        <v>104</v>
      </c>
    </row>
    <row r="141" spans="1:41" ht="25.5" customHeight="1" x14ac:dyDescent="0.25">
      <c r="A141" s="28">
        <v>129</v>
      </c>
      <c r="B141" s="8" t="s">
        <v>83</v>
      </c>
      <c r="C141" s="23" t="s">
        <v>84</v>
      </c>
      <c r="D141" s="10" t="s">
        <v>5</v>
      </c>
      <c r="E141" s="15">
        <v>44216</v>
      </c>
      <c r="F141" s="29" t="s">
        <v>68</v>
      </c>
      <c r="G141" s="10"/>
      <c r="H141" s="15">
        <v>44216</v>
      </c>
      <c r="I141" s="9">
        <f t="shared" ref="I141:I204" si="2">IF(OR(E141=0,H141=0),"",H141-E141)</f>
        <v>0</v>
      </c>
      <c r="J141" s="16" t="s">
        <v>48</v>
      </c>
      <c r="K141" s="15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16"/>
      <c r="Y141" s="16"/>
      <c r="Z141" s="16"/>
      <c r="AA141" s="16"/>
      <c r="AB141" s="16"/>
      <c r="AC141" s="71"/>
      <c r="AD141" s="23"/>
      <c r="AE141" s="23"/>
      <c r="AF141" s="23"/>
      <c r="AG141" s="23"/>
      <c r="AH141" s="74"/>
      <c r="AI141" s="23"/>
      <c r="AJ141" s="23"/>
      <c r="AK141" s="32" t="s">
        <v>38</v>
      </c>
      <c r="AL141" s="23" t="s">
        <v>32</v>
      </c>
      <c r="AM141" s="23" t="s">
        <v>44</v>
      </c>
      <c r="AN141" s="23" t="s">
        <v>40</v>
      </c>
      <c r="AO141" s="75" t="s">
        <v>104</v>
      </c>
    </row>
    <row r="142" spans="1:41" ht="25.5" customHeight="1" x14ac:dyDescent="0.25">
      <c r="A142" s="27">
        <v>130</v>
      </c>
      <c r="B142" s="8" t="s">
        <v>83</v>
      </c>
      <c r="C142" s="23" t="s">
        <v>84</v>
      </c>
      <c r="D142" s="10" t="s">
        <v>6</v>
      </c>
      <c r="E142" s="15">
        <v>44216</v>
      </c>
      <c r="F142" s="29" t="s">
        <v>82</v>
      </c>
      <c r="G142" s="10"/>
      <c r="H142" s="15">
        <v>44218</v>
      </c>
      <c r="I142" s="9">
        <f t="shared" si="2"/>
        <v>2</v>
      </c>
      <c r="J142" s="16" t="s">
        <v>48</v>
      </c>
      <c r="K142" s="15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16"/>
      <c r="Y142" s="16"/>
      <c r="Z142" s="16"/>
      <c r="AA142" s="16"/>
      <c r="AB142" s="16"/>
      <c r="AC142" s="71"/>
      <c r="AD142" s="23"/>
      <c r="AE142" s="23"/>
      <c r="AF142" s="23"/>
      <c r="AG142" s="23"/>
      <c r="AH142" s="74"/>
      <c r="AI142" s="23"/>
      <c r="AJ142" s="23"/>
      <c r="AK142" s="32" t="s">
        <v>38</v>
      </c>
      <c r="AL142" s="23" t="s">
        <v>32</v>
      </c>
      <c r="AM142" s="23" t="s">
        <v>43</v>
      </c>
      <c r="AN142" s="23" t="s">
        <v>40</v>
      </c>
      <c r="AO142" s="75" t="s">
        <v>104</v>
      </c>
    </row>
    <row r="143" spans="1:41" ht="25.5" customHeight="1" x14ac:dyDescent="0.25">
      <c r="A143" s="28">
        <v>131</v>
      </c>
      <c r="B143" s="8" t="s">
        <v>83</v>
      </c>
      <c r="C143" s="23" t="s">
        <v>84</v>
      </c>
      <c r="D143" s="10" t="s">
        <v>5</v>
      </c>
      <c r="E143" s="15">
        <v>44216</v>
      </c>
      <c r="F143" s="29" t="s">
        <v>68</v>
      </c>
      <c r="G143" s="10"/>
      <c r="H143" s="15">
        <v>44216</v>
      </c>
      <c r="I143" s="9">
        <f t="shared" si="2"/>
        <v>0</v>
      </c>
      <c r="J143" s="16" t="s">
        <v>48</v>
      </c>
      <c r="K143" s="15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16"/>
      <c r="Y143" s="16"/>
      <c r="Z143" s="16"/>
      <c r="AA143" s="16"/>
      <c r="AB143" s="16"/>
      <c r="AC143" s="71"/>
      <c r="AD143" s="23"/>
      <c r="AE143" s="23"/>
      <c r="AF143" s="23"/>
      <c r="AG143" s="23"/>
      <c r="AH143" s="74"/>
      <c r="AI143" s="23"/>
      <c r="AJ143" s="23"/>
      <c r="AK143" s="32" t="s">
        <v>38</v>
      </c>
      <c r="AL143" s="23" t="s">
        <v>32</v>
      </c>
      <c r="AM143" s="23" t="s">
        <v>43</v>
      </c>
      <c r="AN143" s="23" t="s">
        <v>40</v>
      </c>
      <c r="AO143" s="75" t="s">
        <v>104</v>
      </c>
    </row>
    <row r="144" spans="1:41" ht="25.5" customHeight="1" x14ac:dyDescent="0.25">
      <c r="A144" s="27">
        <v>132</v>
      </c>
      <c r="B144" s="8" t="s">
        <v>83</v>
      </c>
      <c r="C144" s="23" t="s">
        <v>84</v>
      </c>
      <c r="D144" s="10" t="s">
        <v>4</v>
      </c>
      <c r="E144" s="15">
        <v>44214</v>
      </c>
      <c r="F144" s="29" t="s">
        <v>57</v>
      </c>
      <c r="G144" s="10"/>
      <c r="H144" s="15">
        <v>44216</v>
      </c>
      <c r="I144" s="9">
        <f t="shared" si="2"/>
        <v>2</v>
      </c>
      <c r="J144" s="16" t="s">
        <v>48</v>
      </c>
      <c r="K144" s="15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16"/>
      <c r="Y144" s="16"/>
      <c r="Z144" s="16"/>
      <c r="AA144" s="16"/>
      <c r="AB144" s="16"/>
      <c r="AC144" s="71"/>
      <c r="AD144" s="23"/>
      <c r="AE144" s="23"/>
      <c r="AF144" s="23"/>
      <c r="AG144" s="23"/>
      <c r="AH144" s="74"/>
      <c r="AI144" s="23"/>
      <c r="AJ144" s="23"/>
      <c r="AK144" s="32" t="s">
        <v>35</v>
      </c>
      <c r="AL144" s="23" t="s">
        <v>32</v>
      </c>
      <c r="AM144" s="23" t="s">
        <v>44</v>
      </c>
      <c r="AN144" s="23" t="s">
        <v>42</v>
      </c>
      <c r="AO144" s="75"/>
    </row>
    <row r="145" spans="1:41" ht="25.5" customHeight="1" x14ac:dyDescent="0.25">
      <c r="A145" s="28">
        <v>133</v>
      </c>
      <c r="B145" s="8" t="s">
        <v>83</v>
      </c>
      <c r="C145" s="23" t="s">
        <v>84</v>
      </c>
      <c r="D145" s="10" t="s">
        <v>6</v>
      </c>
      <c r="E145" s="15">
        <v>44214</v>
      </c>
      <c r="F145" s="29" t="s">
        <v>56</v>
      </c>
      <c r="G145" s="10"/>
      <c r="H145" s="15">
        <v>44216</v>
      </c>
      <c r="I145" s="9">
        <f t="shared" si="2"/>
        <v>2</v>
      </c>
      <c r="J145" s="16" t="s">
        <v>48</v>
      </c>
      <c r="K145" s="15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16"/>
      <c r="Y145" s="16"/>
      <c r="Z145" s="16"/>
      <c r="AA145" s="16"/>
      <c r="AB145" s="16"/>
      <c r="AC145" s="71"/>
      <c r="AD145" s="23"/>
      <c r="AE145" s="23"/>
      <c r="AF145" s="23"/>
      <c r="AG145" s="23"/>
      <c r="AH145" s="74"/>
      <c r="AI145" s="23"/>
      <c r="AJ145" s="23"/>
      <c r="AK145" s="32" t="s">
        <v>35</v>
      </c>
      <c r="AL145" s="23" t="s">
        <v>32</v>
      </c>
      <c r="AM145" s="23" t="s">
        <v>43</v>
      </c>
      <c r="AN145" s="23" t="s">
        <v>40</v>
      </c>
      <c r="AO145" s="75"/>
    </row>
    <row r="146" spans="1:41" ht="25.5" customHeight="1" x14ac:dyDescent="0.25">
      <c r="A146" s="27">
        <v>134</v>
      </c>
      <c r="B146" s="8" t="s">
        <v>83</v>
      </c>
      <c r="C146" s="23" t="s">
        <v>84</v>
      </c>
      <c r="D146" s="10" t="s">
        <v>6</v>
      </c>
      <c r="E146" s="15">
        <v>44214</v>
      </c>
      <c r="F146" s="29" t="s">
        <v>68</v>
      </c>
      <c r="G146" s="10"/>
      <c r="H146" s="15">
        <v>44216</v>
      </c>
      <c r="I146" s="9">
        <f t="shared" si="2"/>
        <v>2</v>
      </c>
      <c r="J146" s="16" t="s">
        <v>48</v>
      </c>
      <c r="K146" s="15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16"/>
      <c r="Y146" s="16"/>
      <c r="Z146" s="16"/>
      <c r="AA146" s="16"/>
      <c r="AB146" s="16"/>
      <c r="AC146" s="71"/>
      <c r="AD146" s="23"/>
      <c r="AE146" s="23"/>
      <c r="AF146" s="23"/>
      <c r="AG146" s="23"/>
      <c r="AH146" s="74"/>
      <c r="AI146" s="23"/>
      <c r="AJ146" s="23"/>
      <c r="AK146" s="32" t="s">
        <v>38</v>
      </c>
      <c r="AL146" s="23" t="s">
        <v>32</v>
      </c>
      <c r="AM146" s="23" t="s">
        <v>43</v>
      </c>
      <c r="AN146" s="23" t="s">
        <v>40</v>
      </c>
      <c r="AO146" s="75"/>
    </row>
    <row r="147" spans="1:41" ht="25.5" customHeight="1" x14ac:dyDescent="0.25">
      <c r="A147" s="28">
        <v>135</v>
      </c>
      <c r="B147" s="8" t="s">
        <v>83</v>
      </c>
      <c r="C147" s="23" t="s">
        <v>84</v>
      </c>
      <c r="D147" s="10" t="s">
        <v>6</v>
      </c>
      <c r="E147" s="15">
        <v>44214</v>
      </c>
      <c r="F147" s="29" t="s">
        <v>68</v>
      </c>
      <c r="G147" s="10"/>
      <c r="H147" s="15">
        <v>44216</v>
      </c>
      <c r="I147" s="9">
        <f t="shared" si="2"/>
        <v>2</v>
      </c>
      <c r="J147" s="16" t="s">
        <v>48</v>
      </c>
      <c r="K147" s="15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16"/>
      <c r="Y147" s="16"/>
      <c r="Z147" s="16"/>
      <c r="AA147" s="16"/>
      <c r="AB147" s="16"/>
      <c r="AC147" s="71"/>
      <c r="AD147" s="23"/>
      <c r="AE147" s="23"/>
      <c r="AF147" s="23"/>
      <c r="AG147" s="23"/>
      <c r="AH147" s="74"/>
      <c r="AI147" s="23"/>
      <c r="AJ147" s="23"/>
      <c r="AK147" s="32" t="s">
        <v>38</v>
      </c>
      <c r="AL147" s="23" t="s">
        <v>32</v>
      </c>
      <c r="AM147" s="23" t="s">
        <v>43</v>
      </c>
      <c r="AN147" s="23" t="s">
        <v>40</v>
      </c>
      <c r="AO147" s="75"/>
    </row>
    <row r="148" spans="1:41" ht="25.5" customHeight="1" x14ac:dyDescent="0.25">
      <c r="A148" s="27">
        <v>136</v>
      </c>
      <c r="B148" s="8" t="s">
        <v>83</v>
      </c>
      <c r="C148" s="23" t="s">
        <v>84</v>
      </c>
      <c r="D148" s="10" t="s">
        <v>6</v>
      </c>
      <c r="E148" s="15">
        <v>44214</v>
      </c>
      <c r="F148" s="29" t="s">
        <v>68</v>
      </c>
      <c r="G148" s="10"/>
      <c r="H148" s="15">
        <v>44216</v>
      </c>
      <c r="I148" s="9">
        <f t="shared" si="2"/>
        <v>2</v>
      </c>
      <c r="J148" s="16" t="s">
        <v>48</v>
      </c>
      <c r="K148" s="15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16"/>
      <c r="Y148" s="16"/>
      <c r="Z148" s="16"/>
      <c r="AA148" s="16"/>
      <c r="AB148" s="16"/>
      <c r="AC148" s="71"/>
      <c r="AD148" s="23"/>
      <c r="AE148" s="23"/>
      <c r="AF148" s="23"/>
      <c r="AG148" s="23"/>
      <c r="AH148" s="74"/>
      <c r="AI148" s="23"/>
      <c r="AJ148" s="23"/>
      <c r="AK148" s="32" t="s">
        <v>38</v>
      </c>
      <c r="AL148" s="23" t="s">
        <v>32</v>
      </c>
      <c r="AM148" s="23" t="s">
        <v>43</v>
      </c>
      <c r="AN148" s="23" t="s">
        <v>42</v>
      </c>
      <c r="AO148" s="75"/>
    </row>
    <row r="149" spans="1:41" ht="25.5" customHeight="1" x14ac:dyDescent="0.25">
      <c r="A149" s="28">
        <v>137</v>
      </c>
      <c r="B149" s="8" t="s">
        <v>83</v>
      </c>
      <c r="C149" s="23" t="s">
        <v>84</v>
      </c>
      <c r="D149" s="10" t="s">
        <v>6</v>
      </c>
      <c r="E149" s="15">
        <v>44214</v>
      </c>
      <c r="F149" s="29" t="s">
        <v>56</v>
      </c>
      <c r="G149" s="10"/>
      <c r="H149" s="15">
        <v>44216</v>
      </c>
      <c r="I149" s="9">
        <f t="shared" si="2"/>
        <v>2</v>
      </c>
      <c r="J149" s="16" t="s">
        <v>48</v>
      </c>
      <c r="K149" s="15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16"/>
      <c r="Y149" s="16"/>
      <c r="Z149" s="16"/>
      <c r="AA149" s="16"/>
      <c r="AB149" s="16"/>
      <c r="AC149" s="71"/>
      <c r="AD149" s="23"/>
      <c r="AE149" s="23"/>
      <c r="AF149" s="23"/>
      <c r="AG149" s="23"/>
      <c r="AH149" s="74"/>
      <c r="AI149" s="23"/>
      <c r="AJ149" s="23"/>
      <c r="AK149" s="32" t="s">
        <v>38</v>
      </c>
      <c r="AL149" s="23" t="s">
        <v>32</v>
      </c>
      <c r="AM149" s="23" t="s">
        <v>43</v>
      </c>
      <c r="AN149" s="23" t="s">
        <v>40</v>
      </c>
      <c r="AO149" s="75"/>
    </row>
    <row r="150" spans="1:41" ht="25.5" customHeight="1" x14ac:dyDescent="0.25">
      <c r="A150" s="27">
        <v>138</v>
      </c>
      <c r="B150" s="8" t="s">
        <v>83</v>
      </c>
      <c r="C150" s="23" t="s">
        <v>84</v>
      </c>
      <c r="D150" s="10" t="s">
        <v>6</v>
      </c>
      <c r="E150" s="15">
        <v>44214</v>
      </c>
      <c r="F150" s="29" t="s">
        <v>68</v>
      </c>
      <c r="G150" s="10"/>
      <c r="H150" s="15">
        <v>44216</v>
      </c>
      <c r="I150" s="9">
        <f t="shared" si="2"/>
        <v>2</v>
      </c>
      <c r="J150" s="16" t="s">
        <v>48</v>
      </c>
      <c r="K150" s="15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16"/>
      <c r="Y150" s="16"/>
      <c r="Z150" s="16"/>
      <c r="AA150" s="16"/>
      <c r="AB150" s="16"/>
      <c r="AC150" s="71"/>
      <c r="AD150" s="23"/>
      <c r="AE150" s="23"/>
      <c r="AF150" s="23"/>
      <c r="AG150" s="23"/>
      <c r="AH150" s="74"/>
      <c r="AI150" s="23"/>
      <c r="AJ150" s="23"/>
      <c r="AK150" s="32" t="s">
        <v>38</v>
      </c>
      <c r="AL150" s="23" t="s">
        <v>32</v>
      </c>
      <c r="AM150" s="23" t="s">
        <v>44</v>
      </c>
      <c r="AN150" s="23" t="s">
        <v>42</v>
      </c>
      <c r="AO150" s="75"/>
    </row>
    <row r="151" spans="1:41" ht="25.5" customHeight="1" x14ac:dyDescent="0.25">
      <c r="A151" s="28">
        <v>139</v>
      </c>
      <c r="B151" s="8" t="s">
        <v>83</v>
      </c>
      <c r="C151" s="23" t="s">
        <v>84</v>
      </c>
      <c r="D151" s="10" t="s">
        <v>6</v>
      </c>
      <c r="E151" s="15">
        <v>44214</v>
      </c>
      <c r="F151" s="29" t="s">
        <v>68</v>
      </c>
      <c r="G151" s="10"/>
      <c r="H151" s="15">
        <v>44216</v>
      </c>
      <c r="I151" s="9">
        <f t="shared" si="2"/>
        <v>2</v>
      </c>
      <c r="J151" s="16" t="s">
        <v>48</v>
      </c>
      <c r="K151" s="15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16"/>
      <c r="Y151" s="16"/>
      <c r="Z151" s="16"/>
      <c r="AA151" s="16"/>
      <c r="AB151" s="16"/>
      <c r="AC151" s="71"/>
      <c r="AD151" s="23"/>
      <c r="AE151" s="23"/>
      <c r="AF151" s="23"/>
      <c r="AG151" s="23"/>
      <c r="AH151" s="74"/>
      <c r="AI151" s="23"/>
      <c r="AJ151" s="23"/>
      <c r="AK151" s="32" t="s">
        <v>38</v>
      </c>
      <c r="AL151" s="23" t="s">
        <v>32</v>
      </c>
      <c r="AM151" s="23" t="s">
        <v>43</v>
      </c>
      <c r="AN151" s="23" t="s">
        <v>42</v>
      </c>
      <c r="AO151" s="75"/>
    </row>
    <row r="152" spans="1:41" ht="25.5" customHeight="1" x14ac:dyDescent="0.25">
      <c r="A152" s="27">
        <v>140</v>
      </c>
      <c r="B152" s="8" t="s">
        <v>83</v>
      </c>
      <c r="C152" s="23" t="s">
        <v>84</v>
      </c>
      <c r="D152" s="10" t="s">
        <v>6</v>
      </c>
      <c r="E152" s="15">
        <v>44214</v>
      </c>
      <c r="F152" s="29" t="s">
        <v>68</v>
      </c>
      <c r="G152" s="10"/>
      <c r="H152" s="15">
        <v>44216</v>
      </c>
      <c r="I152" s="9">
        <f t="shared" si="2"/>
        <v>2</v>
      </c>
      <c r="J152" s="16" t="s">
        <v>48</v>
      </c>
      <c r="K152" s="15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16"/>
      <c r="Y152" s="16"/>
      <c r="Z152" s="16"/>
      <c r="AA152" s="16"/>
      <c r="AB152" s="16"/>
      <c r="AC152" s="71"/>
      <c r="AD152" s="23"/>
      <c r="AE152" s="23"/>
      <c r="AF152" s="23"/>
      <c r="AG152" s="23"/>
      <c r="AH152" s="74"/>
      <c r="AI152" s="23"/>
      <c r="AJ152" s="23"/>
      <c r="AK152" s="32" t="s">
        <v>38</v>
      </c>
      <c r="AL152" s="23" t="s">
        <v>32</v>
      </c>
      <c r="AM152" s="23" t="s">
        <v>43</v>
      </c>
      <c r="AN152" s="23" t="s">
        <v>40</v>
      </c>
      <c r="AO152" s="75"/>
    </row>
    <row r="153" spans="1:41" ht="25.5" customHeight="1" x14ac:dyDescent="0.25">
      <c r="A153" s="28">
        <v>141</v>
      </c>
      <c r="B153" s="8" t="s">
        <v>83</v>
      </c>
      <c r="C153" s="23" t="s">
        <v>84</v>
      </c>
      <c r="D153" s="10" t="s">
        <v>6</v>
      </c>
      <c r="E153" s="15">
        <v>44214</v>
      </c>
      <c r="F153" s="29" t="s">
        <v>68</v>
      </c>
      <c r="G153" s="10"/>
      <c r="H153" s="15">
        <v>44216</v>
      </c>
      <c r="I153" s="9">
        <f t="shared" si="2"/>
        <v>2</v>
      </c>
      <c r="J153" s="16" t="s">
        <v>48</v>
      </c>
      <c r="K153" s="15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16"/>
      <c r="Y153" s="16"/>
      <c r="Z153" s="16"/>
      <c r="AA153" s="16"/>
      <c r="AB153" s="16"/>
      <c r="AC153" s="71"/>
      <c r="AD153" s="23"/>
      <c r="AE153" s="23"/>
      <c r="AF153" s="23"/>
      <c r="AG153" s="23"/>
      <c r="AH153" s="74"/>
      <c r="AI153" s="23"/>
      <c r="AJ153" s="23"/>
      <c r="AK153" s="32" t="s">
        <v>38</v>
      </c>
      <c r="AL153" s="23" t="s">
        <v>32</v>
      </c>
      <c r="AM153" s="23" t="s">
        <v>43</v>
      </c>
      <c r="AN153" s="23" t="s">
        <v>40</v>
      </c>
      <c r="AO153" s="75"/>
    </row>
    <row r="154" spans="1:41" ht="25.5" customHeight="1" x14ac:dyDescent="0.25">
      <c r="A154" s="27">
        <v>142</v>
      </c>
      <c r="B154" s="8">
        <v>2026037</v>
      </c>
      <c r="C154" s="23" t="s">
        <v>84</v>
      </c>
      <c r="D154" s="10" t="s">
        <v>4</v>
      </c>
      <c r="E154" s="15">
        <v>44214</v>
      </c>
      <c r="F154" s="29" t="s">
        <v>68</v>
      </c>
      <c r="G154" s="10"/>
      <c r="H154" s="15">
        <v>44216</v>
      </c>
      <c r="I154" s="9">
        <f t="shared" si="2"/>
        <v>2</v>
      </c>
      <c r="J154" s="16" t="s">
        <v>48</v>
      </c>
      <c r="K154" s="15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16"/>
      <c r="Y154" s="16"/>
      <c r="Z154" s="16"/>
      <c r="AA154" s="16"/>
      <c r="AB154" s="16"/>
      <c r="AC154" s="71"/>
      <c r="AD154" s="23"/>
      <c r="AE154" s="23"/>
      <c r="AF154" s="23"/>
      <c r="AG154" s="23"/>
      <c r="AH154" s="74"/>
      <c r="AI154" s="23"/>
      <c r="AJ154" s="23"/>
      <c r="AK154" s="32" t="s">
        <v>38</v>
      </c>
      <c r="AL154" s="23" t="s">
        <v>34</v>
      </c>
      <c r="AM154" s="23" t="s">
        <v>43</v>
      </c>
      <c r="AN154" s="23" t="s">
        <v>40</v>
      </c>
      <c r="AO154" s="75"/>
    </row>
    <row r="155" spans="1:41" ht="25.5" customHeight="1" x14ac:dyDescent="0.25">
      <c r="A155" s="28">
        <v>143</v>
      </c>
      <c r="B155" s="8">
        <v>2026038</v>
      </c>
      <c r="C155" s="23" t="s">
        <v>84</v>
      </c>
      <c r="D155" s="10" t="s">
        <v>4</v>
      </c>
      <c r="E155" s="15">
        <v>44214</v>
      </c>
      <c r="F155" s="29" t="s">
        <v>56</v>
      </c>
      <c r="G155" s="10"/>
      <c r="H155" s="15">
        <v>44216</v>
      </c>
      <c r="I155" s="9">
        <f t="shared" si="2"/>
        <v>2</v>
      </c>
      <c r="J155" s="16" t="s">
        <v>48</v>
      </c>
      <c r="K155" s="15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16"/>
      <c r="Y155" s="16"/>
      <c r="Z155" s="16"/>
      <c r="AA155" s="16"/>
      <c r="AB155" s="16"/>
      <c r="AC155" s="71"/>
      <c r="AD155" s="23"/>
      <c r="AE155" s="23"/>
      <c r="AF155" s="23"/>
      <c r="AG155" s="23"/>
      <c r="AH155" s="74"/>
      <c r="AI155" s="23"/>
      <c r="AJ155" s="23"/>
      <c r="AK155" s="32" t="s">
        <v>35</v>
      </c>
      <c r="AL155" s="23" t="s">
        <v>34</v>
      </c>
      <c r="AM155" s="23" t="s">
        <v>43</v>
      </c>
      <c r="AN155" s="23" t="s">
        <v>40</v>
      </c>
      <c r="AO155" s="75"/>
    </row>
    <row r="156" spans="1:41" ht="25.5" customHeight="1" x14ac:dyDescent="0.25">
      <c r="A156" s="27">
        <v>144</v>
      </c>
      <c r="B156" s="8">
        <v>2026039</v>
      </c>
      <c r="C156" s="23" t="s">
        <v>84</v>
      </c>
      <c r="D156" s="10" t="s">
        <v>4</v>
      </c>
      <c r="E156" s="15">
        <v>44214</v>
      </c>
      <c r="F156" s="29" t="s">
        <v>56</v>
      </c>
      <c r="G156" s="10"/>
      <c r="H156" s="15">
        <v>44216</v>
      </c>
      <c r="I156" s="9">
        <f t="shared" si="2"/>
        <v>2</v>
      </c>
      <c r="J156" s="16" t="s">
        <v>48</v>
      </c>
      <c r="K156" s="15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16"/>
      <c r="Y156" s="16"/>
      <c r="Z156" s="16"/>
      <c r="AA156" s="16"/>
      <c r="AB156" s="16"/>
      <c r="AC156" s="71"/>
      <c r="AD156" s="23"/>
      <c r="AE156" s="23"/>
      <c r="AF156" s="23"/>
      <c r="AG156" s="23"/>
      <c r="AH156" s="74"/>
      <c r="AI156" s="23"/>
      <c r="AJ156" s="23"/>
      <c r="AK156" s="32" t="s">
        <v>35</v>
      </c>
      <c r="AL156" s="23" t="s">
        <v>34</v>
      </c>
      <c r="AM156" s="23" t="s">
        <v>43</v>
      </c>
      <c r="AN156" s="23" t="s">
        <v>40</v>
      </c>
      <c r="AO156" s="75"/>
    </row>
    <row r="157" spans="1:41" ht="25.5" customHeight="1" x14ac:dyDescent="0.25">
      <c r="A157" s="28">
        <v>145</v>
      </c>
      <c r="B157" s="8">
        <v>2026040</v>
      </c>
      <c r="C157" s="8" t="s">
        <v>84</v>
      </c>
      <c r="D157" s="10" t="s">
        <v>4</v>
      </c>
      <c r="E157" s="15">
        <v>44214</v>
      </c>
      <c r="F157" s="29" t="s">
        <v>56</v>
      </c>
      <c r="G157" s="10"/>
      <c r="H157" s="15">
        <v>44216</v>
      </c>
      <c r="I157" s="9">
        <f t="shared" si="2"/>
        <v>2</v>
      </c>
      <c r="J157" s="16" t="s">
        <v>48</v>
      </c>
      <c r="K157" s="15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16"/>
      <c r="Y157" s="16"/>
      <c r="Z157" s="16"/>
      <c r="AA157" s="16"/>
      <c r="AB157" s="16"/>
      <c r="AC157" s="71"/>
      <c r="AD157" s="23"/>
      <c r="AE157" s="23"/>
      <c r="AF157" s="23"/>
      <c r="AG157" s="23"/>
      <c r="AH157" s="74"/>
      <c r="AI157" s="23"/>
      <c r="AJ157" s="23"/>
      <c r="AK157" s="32" t="s">
        <v>35</v>
      </c>
      <c r="AL157" s="23" t="s">
        <v>34</v>
      </c>
      <c r="AM157" s="23" t="s">
        <v>43</v>
      </c>
      <c r="AN157" s="23" t="s">
        <v>40</v>
      </c>
      <c r="AO157" s="75"/>
    </row>
    <row r="158" spans="1:41" ht="25.5" customHeight="1" x14ac:dyDescent="0.25">
      <c r="A158" s="27">
        <v>146</v>
      </c>
      <c r="B158" s="8">
        <v>2026041</v>
      </c>
      <c r="C158" s="8" t="s">
        <v>84</v>
      </c>
      <c r="D158" s="10" t="s">
        <v>6</v>
      </c>
      <c r="E158" s="15">
        <v>44214</v>
      </c>
      <c r="F158" s="29" t="s">
        <v>68</v>
      </c>
      <c r="G158" s="10"/>
      <c r="H158" s="76">
        <v>44216</v>
      </c>
      <c r="I158" s="9">
        <f t="shared" si="2"/>
        <v>2</v>
      </c>
      <c r="J158" s="16" t="s">
        <v>48</v>
      </c>
      <c r="K158" s="15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16"/>
      <c r="Y158" s="16"/>
      <c r="Z158" s="16"/>
      <c r="AA158" s="16"/>
      <c r="AB158" s="16"/>
      <c r="AC158" s="71"/>
      <c r="AD158" s="23"/>
      <c r="AE158" s="23"/>
      <c r="AF158" s="23"/>
      <c r="AG158" s="23"/>
      <c r="AH158" s="74"/>
      <c r="AI158" s="23"/>
      <c r="AJ158" s="23"/>
      <c r="AK158" s="32" t="s">
        <v>38</v>
      </c>
      <c r="AL158" s="23" t="s">
        <v>34</v>
      </c>
      <c r="AM158" s="23" t="s">
        <v>43</v>
      </c>
      <c r="AN158" s="23" t="s">
        <v>42</v>
      </c>
      <c r="AO158" s="75"/>
    </row>
    <row r="159" spans="1:41" ht="25.5" customHeight="1" x14ac:dyDescent="0.25">
      <c r="A159" s="28">
        <v>147</v>
      </c>
      <c r="B159" s="8" t="s">
        <v>83</v>
      </c>
      <c r="C159" s="8" t="s">
        <v>84</v>
      </c>
      <c r="D159" s="10" t="s">
        <v>6</v>
      </c>
      <c r="E159" s="15">
        <v>44215</v>
      </c>
      <c r="F159" s="29" t="s">
        <v>51</v>
      </c>
      <c r="G159" s="10"/>
      <c r="H159" s="15">
        <v>44216</v>
      </c>
      <c r="I159" s="9">
        <f t="shared" si="2"/>
        <v>1</v>
      </c>
      <c r="J159" s="16" t="s">
        <v>48</v>
      </c>
      <c r="K159" s="15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16"/>
      <c r="Y159" s="16"/>
      <c r="Z159" s="16"/>
      <c r="AA159" s="16"/>
      <c r="AB159" s="16"/>
      <c r="AC159" s="71"/>
      <c r="AD159" s="23"/>
      <c r="AE159" s="23"/>
      <c r="AF159" s="23"/>
      <c r="AG159" s="23"/>
      <c r="AH159" s="74"/>
      <c r="AI159" s="23"/>
      <c r="AJ159" s="23"/>
      <c r="AK159" s="32" t="s">
        <v>38</v>
      </c>
      <c r="AL159" s="23" t="s">
        <v>32</v>
      </c>
      <c r="AM159" s="23" t="s">
        <v>43</v>
      </c>
      <c r="AN159" s="23" t="s">
        <v>42</v>
      </c>
      <c r="AO159" s="75"/>
    </row>
    <row r="160" spans="1:41" ht="25.5" customHeight="1" x14ac:dyDescent="0.25">
      <c r="A160" s="27">
        <v>148</v>
      </c>
      <c r="B160" s="8" t="s">
        <v>83</v>
      </c>
      <c r="C160" s="8" t="s">
        <v>84</v>
      </c>
      <c r="D160" s="10" t="s">
        <v>6</v>
      </c>
      <c r="E160" s="15">
        <v>44215</v>
      </c>
      <c r="F160" s="29" t="s">
        <v>51</v>
      </c>
      <c r="G160" s="10"/>
      <c r="H160" s="15">
        <v>44216</v>
      </c>
      <c r="I160" s="9">
        <f t="shared" si="2"/>
        <v>1</v>
      </c>
      <c r="J160" s="16" t="s">
        <v>48</v>
      </c>
      <c r="K160" s="15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16"/>
      <c r="Y160" s="16"/>
      <c r="Z160" s="16"/>
      <c r="AA160" s="16"/>
      <c r="AB160" s="16"/>
      <c r="AC160" s="71"/>
      <c r="AD160" s="23"/>
      <c r="AE160" s="23"/>
      <c r="AF160" s="23"/>
      <c r="AG160" s="23"/>
      <c r="AH160" s="74"/>
      <c r="AI160" s="23"/>
      <c r="AJ160" s="23"/>
      <c r="AK160" s="32" t="s">
        <v>38</v>
      </c>
      <c r="AL160" s="23" t="s">
        <v>32</v>
      </c>
      <c r="AM160" s="23" t="s">
        <v>43</v>
      </c>
      <c r="AN160" s="23" t="s">
        <v>40</v>
      </c>
      <c r="AO160" s="75"/>
    </row>
    <row r="161" spans="1:41" ht="25.5" customHeight="1" x14ac:dyDescent="0.25">
      <c r="A161" s="28">
        <v>149</v>
      </c>
      <c r="B161" s="8" t="s">
        <v>83</v>
      </c>
      <c r="C161" s="23" t="s">
        <v>84</v>
      </c>
      <c r="D161" s="10" t="s">
        <v>5</v>
      </c>
      <c r="E161" s="15">
        <v>44215</v>
      </c>
      <c r="F161" s="29" t="s">
        <v>68</v>
      </c>
      <c r="G161" s="10"/>
      <c r="H161" s="15">
        <v>44216</v>
      </c>
      <c r="I161" s="9">
        <f t="shared" si="2"/>
        <v>1</v>
      </c>
      <c r="J161" s="16" t="s">
        <v>48</v>
      </c>
      <c r="K161" s="15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16"/>
      <c r="Y161" s="16"/>
      <c r="Z161" s="16"/>
      <c r="AA161" s="16"/>
      <c r="AB161" s="16"/>
      <c r="AC161" s="71"/>
      <c r="AD161" s="23"/>
      <c r="AE161" s="23"/>
      <c r="AF161" s="23"/>
      <c r="AG161" s="23"/>
      <c r="AH161" s="74"/>
      <c r="AI161" s="23"/>
      <c r="AJ161" s="23"/>
      <c r="AK161" s="32" t="s">
        <v>38</v>
      </c>
      <c r="AL161" s="23" t="s">
        <v>32</v>
      </c>
      <c r="AM161" s="23" t="s">
        <v>43</v>
      </c>
      <c r="AN161" s="23" t="s">
        <v>40</v>
      </c>
      <c r="AO161" s="75"/>
    </row>
    <row r="162" spans="1:41" ht="25.5" customHeight="1" x14ac:dyDescent="0.25">
      <c r="A162" s="27">
        <v>150</v>
      </c>
      <c r="B162" s="8" t="s">
        <v>83</v>
      </c>
      <c r="C162" s="8" t="s">
        <v>84</v>
      </c>
      <c r="D162" s="10" t="s">
        <v>6</v>
      </c>
      <c r="E162" s="15">
        <v>44215</v>
      </c>
      <c r="F162" s="29" t="s">
        <v>56</v>
      </c>
      <c r="G162" s="10"/>
      <c r="H162" s="15">
        <v>44217</v>
      </c>
      <c r="I162" s="9">
        <f t="shared" si="2"/>
        <v>2</v>
      </c>
      <c r="J162" s="16" t="s">
        <v>48</v>
      </c>
      <c r="K162" s="15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16"/>
      <c r="Y162" s="16"/>
      <c r="Z162" s="16"/>
      <c r="AA162" s="16"/>
      <c r="AB162" s="16"/>
      <c r="AC162" s="71"/>
      <c r="AD162" s="23"/>
      <c r="AE162" s="23"/>
      <c r="AF162" s="23"/>
      <c r="AG162" s="23"/>
      <c r="AH162" s="74"/>
      <c r="AI162" s="23"/>
      <c r="AJ162" s="23"/>
      <c r="AK162" s="32" t="s">
        <v>35</v>
      </c>
      <c r="AL162" s="23" t="s">
        <v>32</v>
      </c>
      <c r="AM162" s="23" t="s">
        <v>43</v>
      </c>
      <c r="AN162" s="23" t="s">
        <v>40</v>
      </c>
      <c r="AO162" s="75"/>
    </row>
    <row r="163" spans="1:41" ht="25.5" customHeight="1" x14ac:dyDescent="0.25">
      <c r="A163" s="28">
        <v>151</v>
      </c>
      <c r="B163" s="8" t="s">
        <v>83</v>
      </c>
      <c r="C163" s="23" t="s">
        <v>84</v>
      </c>
      <c r="D163" s="10" t="s">
        <v>6</v>
      </c>
      <c r="E163" s="15">
        <v>44215</v>
      </c>
      <c r="F163" s="29" t="s">
        <v>68</v>
      </c>
      <c r="G163" s="10"/>
      <c r="H163" s="15">
        <v>44216</v>
      </c>
      <c r="I163" s="9">
        <f t="shared" si="2"/>
        <v>1</v>
      </c>
      <c r="J163" s="16" t="s">
        <v>48</v>
      </c>
      <c r="K163" s="15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16"/>
      <c r="Y163" s="16"/>
      <c r="Z163" s="16"/>
      <c r="AA163" s="16"/>
      <c r="AB163" s="16"/>
      <c r="AC163" s="71"/>
      <c r="AD163" s="23"/>
      <c r="AE163" s="23"/>
      <c r="AF163" s="23"/>
      <c r="AG163" s="23"/>
      <c r="AH163" s="74"/>
      <c r="AI163" s="23"/>
      <c r="AJ163" s="23"/>
      <c r="AK163" s="32" t="s">
        <v>38</v>
      </c>
      <c r="AL163" s="23" t="s">
        <v>32</v>
      </c>
      <c r="AM163" s="23" t="s">
        <v>43</v>
      </c>
      <c r="AN163" s="23" t="s">
        <v>40</v>
      </c>
      <c r="AO163" s="26"/>
    </row>
    <row r="164" spans="1:41" ht="25.5" customHeight="1" x14ac:dyDescent="0.25">
      <c r="A164" s="27">
        <v>152</v>
      </c>
      <c r="B164" s="8" t="s">
        <v>83</v>
      </c>
      <c r="C164" s="23" t="s">
        <v>84</v>
      </c>
      <c r="D164" s="10" t="s">
        <v>6</v>
      </c>
      <c r="E164" s="15">
        <v>44215</v>
      </c>
      <c r="F164" s="29" t="s">
        <v>68</v>
      </c>
      <c r="G164" s="10"/>
      <c r="H164" s="15">
        <v>44216</v>
      </c>
      <c r="I164" s="9">
        <f t="shared" si="2"/>
        <v>1</v>
      </c>
      <c r="J164" s="16" t="s">
        <v>48</v>
      </c>
      <c r="K164" s="15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16"/>
      <c r="Y164" s="16"/>
      <c r="Z164" s="16"/>
      <c r="AA164" s="16"/>
      <c r="AB164" s="16"/>
      <c r="AC164" s="71"/>
      <c r="AD164" s="23"/>
      <c r="AE164" s="23"/>
      <c r="AF164" s="23"/>
      <c r="AG164" s="23"/>
      <c r="AH164" s="74"/>
      <c r="AI164" s="23"/>
      <c r="AJ164" s="23"/>
      <c r="AK164" s="32" t="s">
        <v>38</v>
      </c>
      <c r="AL164" s="23" t="s">
        <v>32</v>
      </c>
      <c r="AM164" s="23" t="s">
        <v>43</v>
      </c>
      <c r="AN164" s="23" t="s">
        <v>40</v>
      </c>
      <c r="AO164" s="26"/>
    </row>
    <row r="165" spans="1:41" ht="25.5" customHeight="1" x14ac:dyDescent="0.25">
      <c r="A165" s="28">
        <v>153</v>
      </c>
      <c r="B165" s="8" t="s">
        <v>83</v>
      </c>
      <c r="C165" s="23" t="s">
        <v>84</v>
      </c>
      <c r="D165" s="10" t="s">
        <v>6</v>
      </c>
      <c r="E165" s="15">
        <v>44215</v>
      </c>
      <c r="F165" s="29" t="s">
        <v>68</v>
      </c>
      <c r="G165" s="10"/>
      <c r="H165" s="15">
        <v>44216</v>
      </c>
      <c r="I165" s="9">
        <f t="shared" si="2"/>
        <v>1</v>
      </c>
      <c r="J165" s="16" t="s">
        <v>48</v>
      </c>
      <c r="K165" s="15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16"/>
      <c r="Y165" s="16"/>
      <c r="Z165" s="16"/>
      <c r="AA165" s="16"/>
      <c r="AB165" s="16"/>
      <c r="AC165" s="71"/>
      <c r="AD165" s="23"/>
      <c r="AE165" s="23"/>
      <c r="AF165" s="23"/>
      <c r="AG165" s="23"/>
      <c r="AH165" s="74"/>
      <c r="AI165" s="23"/>
      <c r="AJ165" s="23"/>
      <c r="AK165" s="32" t="s">
        <v>38</v>
      </c>
      <c r="AL165" s="23" t="s">
        <v>32</v>
      </c>
      <c r="AM165" s="23" t="s">
        <v>43</v>
      </c>
      <c r="AN165" s="23" t="s">
        <v>40</v>
      </c>
      <c r="AO165" s="26"/>
    </row>
    <row r="166" spans="1:41" ht="25.5" customHeight="1" x14ac:dyDescent="0.25">
      <c r="A166" s="27">
        <v>154</v>
      </c>
      <c r="B166" s="8" t="s">
        <v>83</v>
      </c>
      <c r="C166" s="23" t="s">
        <v>84</v>
      </c>
      <c r="D166" s="10" t="s">
        <v>4</v>
      </c>
      <c r="E166" s="15">
        <v>44215</v>
      </c>
      <c r="F166" s="29" t="s">
        <v>68</v>
      </c>
      <c r="G166" s="10"/>
      <c r="H166" s="15">
        <v>44216</v>
      </c>
      <c r="I166" s="9">
        <f t="shared" si="2"/>
        <v>1</v>
      </c>
      <c r="J166" s="16" t="s">
        <v>48</v>
      </c>
      <c r="K166" s="15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16"/>
      <c r="Y166" s="16"/>
      <c r="Z166" s="16"/>
      <c r="AA166" s="16"/>
      <c r="AB166" s="16"/>
      <c r="AC166" s="71"/>
      <c r="AD166" s="23"/>
      <c r="AE166" s="23"/>
      <c r="AF166" s="23"/>
      <c r="AG166" s="23"/>
      <c r="AH166" s="74"/>
      <c r="AI166" s="23"/>
      <c r="AJ166" s="23"/>
      <c r="AK166" s="32" t="s">
        <v>38</v>
      </c>
      <c r="AL166" s="23" t="s">
        <v>32</v>
      </c>
      <c r="AM166" s="23" t="s">
        <v>43</v>
      </c>
      <c r="AN166" s="23" t="s">
        <v>40</v>
      </c>
      <c r="AO166" s="26"/>
    </row>
    <row r="167" spans="1:41" ht="25.5" customHeight="1" x14ac:dyDescent="0.25">
      <c r="A167" s="28">
        <v>155</v>
      </c>
      <c r="B167" s="8" t="s">
        <v>83</v>
      </c>
      <c r="C167" s="8" t="s">
        <v>84</v>
      </c>
      <c r="D167" s="10" t="s">
        <v>4</v>
      </c>
      <c r="E167" s="15">
        <v>44215</v>
      </c>
      <c r="F167" s="29" t="s">
        <v>56</v>
      </c>
      <c r="G167" s="10"/>
      <c r="H167" s="15">
        <v>44216</v>
      </c>
      <c r="I167" s="9">
        <f t="shared" si="2"/>
        <v>1</v>
      </c>
      <c r="J167" s="16" t="s">
        <v>48</v>
      </c>
      <c r="K167" s="15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16"/>
      <c r="Y167" s="16"/>
      <c r="Z167" s="16"/>
      <c r="AA167" s="16"/>
      <c r="AB167" s="16"/>
      <c r="AC167" s="71"/>
      <c r="AD167" s="23"/>
      <c r="AE167" s="23"/>
      <c r="AF167" s="23"/>
      <c r="AG167" s="23"/>
      <c r="AH167" s="74"/>
      <c r="AI167" s="23"/>
      <c r="AJ167" s="23"/>
      <c r="AK167" s="32" t="s">
        <v>35</v>
      </c>
      <c r="AL167" s="23" t="s">
        <v>32</v>
      </c>
      <c r="AM167" s="23" t="s">
        <v>43</v>
      </c>
      <c r="AN167" s="23" t="s">
        <v>40</v>
      </c>
      <c r="AO167" s="26"/>
    </row>
    <row r="168" spans="1:41" ht="25.5" customHeight="1" x14ac:dyDescent="0.25">
      <c r="A168" s="27">
        <v>156</v>
      </c>
      <c r="B168" s="8" t="s">
        <v>83</v>
      </c>
      <c r="C168" s="23" t="s">
        <v>84</v>
      </c>
      <c r="D168" s="10" t="s">
        <v>6</v>
      </c>
      <c r="E168" s="15">
        <v>44215</v>
      </c>
      <c r="F168" s="29" t="s">
        <v>68</v>
      </c>
      <c r="G168" s="10"/>
      <c r="H168" s="15">
        <v>44216</v>
      </c>
      <c r="I168" s="9">
        <f t="shared" si="2"/>
        <v>1</v>
      </c>
      <c r="J168" s="16" t="s">
        <v>48</v>
      </c>
      <c r="K168" s="15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16"/>
      <c r="Y168" s="16"/>
      <c r="Z168" s="16"/>
      <c r="AA168" s="16"/>
      <c r="AB168" s="16"/>
      <c r="AC168" s="71"/>
      <c r="AD168" s="23"/>
      <c r="AE168" s="23"/>
      <c r="AF168" s="23"/>
      <c r="AG168" s="23"/>
      <c r="AH168" s="74"/>
      <c r="AI168" s="23"/>
      <c r="AJ168" s="23"/>
      <c r="AK168" s="32" t="s">
        <v>38</v>
      </c>
      <c r="AL168" s="23" t="s">
        <v>32</v>
      </c>
      <c r="AM168" s="23" t="s">
        <v>43</v>
      </c>
      <c r="AN168" s="23" t="s">
        <v>40</v>
      </c>
      <c r="AO168" s="26"/>
    </row>
    <row r="169" spans="1:41" ht="25.5" customHeight="1" x14ac:dyDescent="0.25">
      <c r="A169" s="28">
        <v>157</v>
      </c>
      <c r="B169" s="8" t="s">
        <v>83</v>
      </c>
      <c r="C169" s="23" t="s">
        <v>84</v>
      </c>
      <c r="D169" s="10" t="s">
        <v>6</v>
      </c>
      <c r="E169" s="15">
        <v>44215</v>
      </c>
      <c r="F169" s="29" t="s">
        <v>68</v>
      </c>
      <c r="G169" s="10"/>
      <c r="H169" s="15">
        <v>44216</v>
      </c>
      <c r="I169" s="9">
        <f t="shared" si="2"/>
        <v>1</v>
      </c>
      <c r="J169" s="16" t="s">
        <v>48</v>
      </c>
      <c r="K169" s="15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16"/>
      <c r="Y169" s="16"/>
      <c r="Z169" s="16"/>
      <c r="AA169" s="16"/>
      <c r="AB169" s="16"/>
      <c r="AC169" s="71"/>
      <c r="AD169" s="23"/>
      <c r="AE169" s="23"/>
      <c r="AF169" s="23"/>
      <c r="AG169" s="23"/>
      <c r="AH169" s="74"/>
      <c r="AI169" s="23"/>
      <c r="AJ169" s="23"/>
      <c r="AK169" s="32" t="s">
        <v>38</v>
      </c>
      <c r="AL169" s="23" t="s">
        <v>32</v>
      </c>
      <c r="AM169" s="23" t="s">
        <v>43</v>
      </c>
      <c r="AN169" s="23" t="s">
        <v>40</v>
      </c>
      <c r="AO169" s="26"/>
    </row>
    <row r="170" spans="1:41" ht="25.5" customHeight="1" x14ac:dyDescent="0.25">
      <c r="A170" s="27">
        <v>158</v>
      </c>
      <c r="B170" s="8" t="s">
        <v>83</v>
      </c>
      <c r="C170" s="8" t="s">
        <v>84</v>
      </c>
      <c r="D170" s="10" t="s">
        <v>4</v>
      </c>
      <c r="E170" s="15">
        <v>44215</v>
      </c>
      <c r="F170" s="29" t="s">
        <v>57</v>
      </c>
      <c r="G170" s="10"/>
      <c r="H170" s="15">
        <v>44216</v>
      </c>
      <c r="I170" s="20">
        <f t="shared" si="2"/>
        <v>1</v>
      </c>
      <c r="J170" s="16" t="s">
        <v>48</v>
      </c>
      <c r="K170" s="21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16"/>
      <c r="Y170" s="16"/>
      <c r="Z170" s="16"/>
      <c r="AA170" s="16"/>
      <c r="AB170" s="16"/>
      <c r="AC170" s="71"/>
      <c r="AD170" s="23"/>
      <c r="AE170" s="23"/>
      <c r="AF170" s="23"/>
      <c r="AG170" s="23"/>
      <c r="AH170" s="74"/>
      <c r="AI170" s="23"/>
      <c r="AJ170" s="23"/>
      <c r="AK170" s="32" t="s">
        <v>35</v>
      </c>
      <c r="AL170" s="23" t="s">
        <v>32</v>
      </c>
      <c r="AM170" s="23" t="s">
        <v>44</v>
      </c>
      <c r="AN170" s="23" t="s">
        <v>40</v>
      </c>
      <c r="AO170" s="26"/>
    </row>
    <row r="171" spans="1:41" ht="25.5" customHeight="1" x14ac:dyDescent="0.25">
      <c r="A171" s="28">
        <v>159</v>
      </c>
      <c r="B171" s="8" t="s">
        <v>83</v>
      </c>
      <c r="C171" s="23" t="s">
        <v>84</v>
      </c>
      <c r="D171" s="10" t="s">
        <v>4</v>
      </c>
      <c r="E171" s="15">
        <v>44215</v>
      </c>
      <c r="F171" s="29" t="s">
        <v>68</v>
      </c>
      <c r="G171" s="10"/>
      <c r="H171" s="15">
        <v>44216</v>
      </c>
      <c r="I171" s="9">
        <f t="shared" si="2"/>
        <v>1</v>
      </c>
      <c r="J171" s="16" t="s">
        <v>48</v>
      </c>
      <c r="K171" s="15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16"/>
      <c r="Y171" s="16"/>
      <c r="Z171" s="16"/>
      <c r="AA171" s="16"/>
      <c r="AB171" s="16"/>
      <c r="AC171" s="71"/>
      <c r="AD171" s="23"/>
      <c r="AE171" s="23"/>
      <c r="AF171" s="23"/>
      <c r="AG171" s="23"/>
      <c r="AH171" s="74"/>
      <c r="AI171" s="23"/>
      <c r="AJ171" s="23"/>
      <c r="AK171" s="32" t="s">
        <v>38</v>
      </c>
      <c r="AL171" s="23" t="s">
        <v>32</v>
      </c>
      <c r="AM171" s="23" t="s">
        <v>43</v>
      </c>
      <c r="AN171" s="23" t="s">
        <v>40</v>
      </c>
      <c r="AO171" s="26"/>
    </row>
    <row r="172" spans="1:41" ht="25.5" customHeight="1" x14ac:dyDescent="0.25">
      <c r="A172" s="27">
        <v>160</v>
      </c>
      <c r="B172" s="8" t="s">
        <v>83</v>
      </c>
      <c r="C172" s="23" t="s">
        <v>84</v>
      </c>
      <c r="D172" s="10" t="s">
        <v>6</v>
      </c>
      <c r="E172" s="15">
        <v>44215</v>
      </c>
      <c r="F172" s="29" t="s">
        <v>68</v>
      </c>
      <c r="G172" s="10"/>
      <c r="H172" s="15">
        <v>44216</v>
      </c>
      <c r="I172" s="9">
        <f t="shared" si="2"/>
        <v>1</v>
      </c>
      <c r="J172" s="16" t="s">
        <v>48</v>
      </c>
      <c r="K172" s="15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16"/>
      <c r="Y172" s="16"/>
      <c r="Z172" s="16"/>
      <c r="AA172" s="16"/>
      <c r="AB172" s="16"/>
      <c r="AC172" s="71"/>
      <c r="AD172" s="23"/>
      <c r="AE172" s="23"/>
      <c r="AF172" s="23"/>
      <c r="AG172" s="23"/>
      <c r="AH172" s="74"/>
      <c r="AI172" s="23"/>
      <c r="AJ172" s="23"/>
      <c r="AK172" s="32" t="s">
        <v>38</v>
      </c>
      <c r="AL172" s="23" t="s">
        <v>32</v>
      </c>
      <c r="AM172" s="23" t="s">
        <v>43</v>
      </c>
      <c r="AN172" s="23" t="s">
        <v>40</v>
      </c>
      <c r="AO172" s="26"/>
    </row>
    <row r="173" spans="1:41" ht="25.5" customHeight="1" x14ac:dyDescent="0.25">
      <c r="A173" s="28">
        <v>161</v>
      </c>
      <c r="B173" s="8" t="s">
        <v>83</v>
      </c>
      <c r="C173" s="23" t="s">
        <v>84</v>
      </c>
      <c r="D173" s="10" t="s">
        <v>5</v>
      </c>
      <c r="E173" s="15">
        <v>44215</v>
      </c>
      <c r="F173" s="29" t="s">
        <v>68</v>
      </c>
      <c r="G173" s="10"/>
      <c r="H173" s="15">
        <v>44216</v>
      </c>
      <c r="I173" s="9">
        <f t="shared" si="2"/>
        <v>1</v>
      </c>
      <c r="J173" s="16" t="s">
        <v>48</v>
      </c>
      <c r="K173" s="15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16"/>
      <c r="Y173" s="16"/>
      <c r="Z173" s="16"/>
      <c r="AA173" s="16"/>
      <c r="AB173" s="16"/>
      <c r="AC173" s="71"/>
      <c r="AD173" s="23"/>
      <c r="AE173" s="23"/>
      <c r="AF173" s="23"/>
      <c r="AG173" s="23"/>
      <c r="AH173" s="74"/>
      <c r="AI173" s="23"/>
      <c r="AJ173" s="23"/>
      <c r="AK173" s="32" t="s">
        <v>38</v>
      </c>
      <c r="AL173" s="23" t="s">
        <v>32</v>
      </c>
      <c r="AM173" s="23" t="s">
        <v>43</v>
      </c>
      <c r="AN173" s="23" t="s">
        <v>40</v>
      </c>
      <c r="AO173" s="26"/>
    </row>
    <row r="174" spans="1:41" ht="25.5" customHeight="1" x14ac:dyDescent="0.25">
      <c r="A174" s="27">
        <v>162</v>
      </c>
      <c r="B174" s="8" t="s">
        <v>83</v>
      </c>
      <c r="C174" s="23" t="s">
        <v>84</v>
      </c>
      <c r="D174" s="10" t="s">
        <v>4</v>
      </c>
      <c r="E174" s="15">
        <v>44215</v>
      </c>
      <c r="F174" s="29" t="s">
        <v>68</v>
      </c>
      <c r="G174" s="10"/>
      <c r="H174" s="15">
        <v>44216</v>
      </c>
      <c r="I174" s="9">
        <f t="shared" si="2"/>
        <v>1</v>
      </c>
      <c r="J174" s="16" t="s">
        <v>48</v>
      </c>
      <c r="K174" s="15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16"/>
      <c r="Y174" s="16"/>
      <c r="Z174" s="16"/>
      <c r="AA174" s="16"/>
      <c r="AB174" s="16"/>
      <c r="AC174" s="71"/>
      <c r="AD174" s="23"/>
      <c r="AE174" s="23"/>
      <c r="AF174" s="23"/>
      <c r="AG174" s="23"/>
      <c r="AH174" s="74"/>
      <c r="AI174" s="23"/>
      <c r="AJ174" s="23"/>
      <c r="AK174" s="32" t="s">
        <v>38</v>
      </c>
      <c r="AL174" s="23" t="s">
        <v>32</v>
      </c>
      <c r="AM174" s="23" t="s">
        <v>43</v>
      </c>
      <c r="AN174" s="23" t="s">
        <v>40</v>
      </c>
      <c r="AO174" s="26"/>
    </row>
    <row r="175" spans="1:41" ht="25.5" customHeight="1" x14ac:dyDescent="0.25">
      <c r="A175" s="28">
        <v>163</v>
      </c>
      <c r="B175" s="8" t="s">
        <v>83</v>
      </c>
      <c r="C175" s="23" t="s">
        <v>84</v>
      </c>
      <c r="D175" s="10" t="s">
        <v>6</v>
      </c>
      <c r="E175" s="15">
        <v>44215</v>
      </c>
      <c r="F175" s="29" t="s">
        <v>68</v>
      </c>
      <c r="G175" s="10"/>
      <c r="H175" s="15">
        <v>44216</v>
      </c>
      <c r="I175" s="9">
        <f t="shared" si="2"/>
        <v>1</v>
      </c>
      <c r="J175" s="16" t="s">
        <v>48</v>
      </c>
      <c r="K175" s="15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16"/>
      <c r="Y175" s="16"/>
      <c r="Z175" s="16"/>
      <c r="AA175" s="16"/>
      <c r="AB175" s="16"/>
      <c r="AC175" s="71"/>
      <c r="AD175" s="23"/>
      <c r="AE175" s="23"/>
      <c r="AF175" s="23"/>
      <c r="AG175" s="23"/>
      <c r="AH175" s="74"/>
      <c r="AI175" s="23"/>
      <c r="AJ175" s="23"/>
      <c r="AK175" s="32" t="s">
        <v>35</v>
      </c>
      <c r="AL175" s="23" t="s">
        <v>32</v>
      </c>
      <c r="AM175" s="23" t="s">
        <v>43</v>
      </c>
      <c r="AN175" s="23" t="s">
        <v>40</v>
      </c>
      <c r="AO175" s="26"/>
    </row>
    <row r="176" spans="1:41" ht="25.5" customHeight="1" x14ac:dyDescent="0.25">
      <c r="A176" s="27">
        <v>164</v>
      </c>
      <c r="B176" s="8" t="s">
        <v>83</v>
      </c>
      <c r="C176" s="23" t="s">
        <v>84</v>
      </c>
      <c r="D176" s="10" t="s">
        <v>5</v>
      </c>
      <c r="E176" s="15">
        <v>44215</v>
      </c>
      <c r="F176" s="29" t="s">
        <v>68</v>
      </c>
      <c r="G176" s="10"/>
      <c r="H176" s="15">
        <v>44216</v>
      </c>
      <c r="I176" s="9">
        <f t="shared" si="2"/>
        <v>1</v>
      </c>
      <c r="J176" s="16" t="s">
        <v>48</v>
      </c>
      <c r="K176" s="15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16"/>
      <c r="Y176" s="16"/>
      <c r="Z176" s="16"/>
      <c r="AA176" s="16"/>
      <c r="AB176" s="16"/>
      <c r="AC176" s="71"/>
      <c r="AD176" s="23"/>
      <c r="AE176" s="23"/>
      <c r="AF176" s="23"/>
      <c r="AG176" s="23"/>
      <c r="AH176" s="74"/>
      <c r="AI176" s="23"/>
      <c r="AJ176" s="23"/>
      <c r="AK176" s="32" t="s">
        <v>38</v>
      </c>
      <c r="AL176" s="23" t="s">
        <v>32</v>
      </c>
      <c r="AM176" s="23" t="s">
        <v>43</v>
      </c>
      <c r="AN176" s="23" t="s">
        <v>40</v>
      </c>
      <c r="AO176" s="26"/>
    </row>
    <row r="177" spans="1:41" ht="25.5" customHeight="1" x14ac:dyDescent="0.25">
      <c r="A177" s="28">
        <v>165</v>
      </c>
      <c r="B177" s="8" t="s">
        <v>83</v>
      </c>
      <c r="C177" s="23" t="s">
        <v>84</v>
      </c>
      <c r="D177" s="10" t="s">
        <v>6</v>
      </c>
      <c r="E177" s="15">
        <v>44215</v>
      </c>
      <c r="F177" s="29" t="s">
        <v>68</v>
      </c>
      <c r="G177" s="10"/>
      <c r="H177" s="15">
        <v>44216</v>
      </c>
      <c r="I177" s="9">
        <f t="shared" si="2"/>
        <v>1</v>
      </c>
      <c r="J177" s="16" t="s">
        <v>48</v>
      </c>
      <c r="K177" s="15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16"/>
      <c r="Y177" s="16"/>
      <c r="Z177" s="16"/>
      <c r="AA177" s="16"/>
      <c r="AB177" s="16"/>
      <c r="AC177" s="71"/>
      <c r="AD177" s="23"/>
      <c r="AE177" s="23"/>
      <c r="AF177" s="23"/>
      <c r="AG177" s="23"/>
      <c r="AH177" s="74"/>
      <c r="AI177" s="23"/>
      <c r="AJ177" s="23"/>
      <c r="AK177" s="32" t="s">
        <v>38</v>
      </c>
      <c r="AL177" s="23" t="s">
        <v>32</v>
      </c>
      <c r="AM177" s="23" t="s">
        <v>43</v>
      </c>
      <c r="AN177" s="23" t="s">
        <v>40</v>
      </c>
      <c r="AO177" s="26"/>
    </row>
    <row r="178" spans="1:41" ht="25.5" customHeight="1" x14ac:dyDescent="0.25">
      <c r="A178" s="27">
        <v>166</v>
      </c>
      <c r="B178" s="8" t="s">
        <v>83</v>
      </c>
      <c r="C178" s="23" t="s">
        <v>84</v>
      </c>
      <c r="D178" s="10" t="s">
        <v>6</v>
      </c>
      <c r="E178" s="15">
        <v>44215</v>
      </c>
      <c r="F178" s="29" t="s">
        <v>68</v>
      </c>
      <c r="G178" s="10"/>
      <c r="H178" s="15">
        <v>44216</v>
      </c>
      <c r="I178" s="9">
        <f t="shared" si="2"/>
        <v>1</v>
      </c>
      <c r="J178" s="16" t="s">
        <v>48</v>
      </c>
      <c r="K178" s="15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16"/>
      <c r="Y178" s="16"/>
      <c r="Z178" s="16"/>
      <c r="AA178" s="16"/>
      <c r="AB178" s="16"/>
      <c r="AC178" s="71"/>
      <c r="AD178" s="23"/>
      <c r="AE178" s="23"/>
      <c r="AF178" s="23"/>
      <c r="AG178" s="23"/>
      <c r="AH178" s="74"/>
      <c r="AI178" s="23"/>
      <c r="AJ178" s="23"/>
      <c r="AK178" s="32" t="s">
        <v>38</v>
      </c>
      <c r="AL178" s="23" t="s">
        <v>32</v>
      </c>
      <c r="AM178" s="23" t="s">
        <v>43</v>
      </c>
      <c r="AN178" s="23" t="s">
        <v>40</v>
      </c>
      <c r="AO178" s="26"/>
    </row>
    <row r="179" spans="1:41" ht="25.5" customHeight="1" x14ac:dyDescent="0.25">
      <c r="A179" s="28">
        <v>167</v>
      </c>
      <c r="B179" s="8" t="s">
        <v>83</v>
      </c>
      <c r="C179" s="23" t="s">
        <v>84</v>
      </c>
      <c r="D179" s="10" t="s">
        <v>5</v>
      </c>
      <c r="E179" s="15">
        <v>44215</v>
      </c>
      <c r="F179" s="29" t="s">
        <v>68</v>
      </c>
      <c r="G179" s="10"/>
      <c r="H179" s="15">
        <v>44216</v>
      </c>
      <c r="I179" s="9">
        <f t="shared" si="2"/>
        <v>1</v>
      </c>
      <c r="J179" s="16" t="s">
        <v>48</v>
      </c>
      <c r="K179" s="15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16"/>
      <c r="Y179" s="16"/>
      <c r="Z179" s="16"/>
      <c r="AA179" s="16"/>
      <c r="AB179" s="16"/>
      <c r="AC179" s="71"/>
      <c r="AD179" s="23"/>
      <c r="AE179" s="23"/>
      <c r="AF179" s="23"/>
      <c r="AG179" s="23"/>
      <c r="AH179" s="74"/>
      <c r="AI179" s="23"/>
      <c r="AJ179" s="23"/>
      <c r="AK179" s="32" t="s">
        <v>38</v>
      </c>
      <c r="AL179" s="23" t="s">
        <v>32</v>
      </c>
      <c r="AM179" s="23" t="s">
        <v>43</v>
      </c>
      <c r="AN179" s="23" t="s">
        <v>40</v>
      </c>
      <c r="AO179" s="26"/>
    </row>
    <row r="180" spans="1:41" ht="25.5" customHeight="1" x14ac:dyDescent="0.25">
      <c r="A180" s="27">
        <v>168</v>
      </c>
      <c r="B180" s="8" t="s">
        <v>83</v>
      </c>
      <c r="C180" s="23" t="s">
        <v>84</v>
      </c>
      <c r="D180" s="10" t="s">
        <v>5</v>
      </c>
      <c r="E180" s="15">
        <v>44215</v>
      </c>
      <c r="F180" s="29" t="s">
        <v>68</v>
      </c>
      <c r="G180" s="10"/>
      <c r="H180" s="15">
        <v>44216</v>
      </c>
      <c r="I180" s="9">
        <f t="shared" si="2"/>
        <v>1</v>
      </c>
      <c r="J180" s="16" t="s">
        <v>48</v>
      </c>
      <c r="K180" s="15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16"/>
      <c r="Y180" s="16"/>
      <c r="Z180" s="16"/>
      <c r="AA180" s="16"/>
      <c r="AB180" s="16"/>
      <c r="AC180" s="71"/>
      <c r="AD180" s="23"/>
      <c r="AE180" s="23"/>
      <c r="AF180" s="23"/>
      <c r="AG180" s="23"/>
      <c r="AH180" s="74"/>
      <c r="AI180" s="23"/>
      <c r="AJ180" s="23"/>
      <c r="AK180" s="32" t="s">
        <v>38</v>
      </c>
      <c r="AL180" s="8" t="s">
        <v>32</v>
      </c>
      <c r="AM180" s="23" t="s">
        <v>44</v>
      </c>
      <c r="AN180" s="23" t="s">
        <v>40</v>
      </c>
      <c r="AO180" s="26"/>
    </row>
    <row r="181" spans="1:41" ht="25.5" customHeight="1" x14ac:dyDescent="0.25">
      <c r="A181" s="28">
        <v>169</v>
      </c>
      <c r="B181" s="8" t="s">
        <v>83</v>
      </c>
      <c r="C181" s="23" t="s">
        <v>84</v>
      </c>
      <c r="D181" s="10" t="s">
        <v>5</v>
      </c>
      <c r="E181" s="15">
        <v>44215</v>
      </c>
      <c r="F181" s="29" t="s">
        <v>68</v>
      </c>
      <c r="G181" s="10"/>
      <c r="H181" s="15">
        <v>44216</v>
      </c>
      <c r="I181" s="9">
        <f t="shared" si="2"/>
        <v>1</v>
      </c>
      <c r="J181" s="16" t="s">
        <v>48</v>
      </c>
      <c r="K181" s="15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16"/>
      <c r="Y181" s="16"/>
      <c r="Z181" s="16"/>
      <c r="AA181" s="16"/>
      <c r="AB181" s="16"/>
      <c r="AC181" s="71"/>
      <c r="AD181" s="23"/>
      <c r="AE181" s="23"/>
      <c r="AF181" s="23"/>
      <c r="AG181" s="23"/>
      <c r="AH181" s="74"/>
      <c r="AI181" s="23"/>
      <c r="AJ181" s="23"/>
      <c r="AK181" s="32" t="s">
        <v>38</v>
      </c>
      <c r="AL181" s="8" t="s">
        <v>32</v>
      </c>
      <c r="AM181" s="8" t="s">
        <v>43</v>
      </c>
      <c r="AN181" s="23" t="s">
        <v>40</v>
      </c>
      <c r="AO181" s="26"/>
    </row>
    <row r="182" spans="1:41" ht="25.5" customHeight="1" x14ac:dyDescent="0.25">
      <c r="A182" s="27">
        <v>170</v>
      </c>
      <c r="B182" s="8" t="s">
        <v>83</v>
      </c>
      <c r="C182" s="23" t="s">
        <v>84</v>
      </c>
      <c r="D182" s="10" t="s">
        <v>5</v>
      </c>
      <c r="E182" s="15">
        <v>44215</v>
      </c>
      <c r="F182" s="29" t="s">
        <v>68</v>
      </c>
      <c r="G182" s="10"/>
      <c r="H182" s="15">
        <v>44215</v>
      </c>
      <c r="I182" s="9">
        <f t="shared" si="2"/>
        <v>0</v>
      </c>
      <c r="J182" s="16" t="s">
        <v>48</v>
      </c>
      <c r="K182" s="15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16"/>
      <c r="Y182" s="16"/>
      <c r="Z182" s="16"/>
      <c r="AA182" s="16"/>
      <c r="AB182" s="16"/>
      <c r="AC182" s="71"/>
      <c r="AD182" s="23"/>
      <c r="AE182" s="23"/>
      <c r="AF182" s="23"/>
      <c r="AG182" s="23"/>
      <c r="AH182" s="74"/>
      <c r="AI182" s="23"/>
      <c r="AJ182" s="23"/>
      <c r="AK182" s="32" t="s">
        <v>38</v>
      </c>
      <c r="AL182" s="8" t="s">
        <v>31</v>
      </c>
      <c r="AM182" s="8" t="s">
        <v>43</v>
      </c>
      <c r="AN182" s="23" t="s">
        <v>40</v>
      </c>
      <c r="AO182" s="26"/>
    </row>
    <row r="183" spans="1:41" ht="25.5" customHeight="1" x14ac:dyDescent="0.25">
      <c r="A183" s="28">
        <v>171</v>
      </c>
      <c r="B183" s="8" t="s">
        <v>83</v>
      </c>
      <c r="C183" s="23" t="s">
        <v>84</v>
      </c>
      <c r="D183" s="10" t="s">
        <v>5</v>
      </c>
      <c r="E183" s="15">
        <v>44215</v>
      </c>
      <c r="F183" s="29" t="s">
        <v>68</v>
      </c>
      <c r="G183" s="10"/>
      <c r="H183" s="15">
        <v>44215</v>
      </c>
      <c r="I183" s="9">
        <f t="shared" si="2"/>
        <v>0</v>
      </c>
      <c r="J183" s="16" t="s">
        <v>48</v>
      </c>
      <c r="K183" s="15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16"/>
      <c r="Y183" s="16"/>
      <c r="Z183" s="16"/>
      <c r="AA183" s="16"/>
      <c r="AB183" s="16"/>
      <c r="AC183" s="71"/>
      <c r="AD183" s="23"/>
      <c r="AE183" s="23"/>
      <c r="AF183" s="23"/>
      <c r="AG183" s="23"/>
      <c r="AH183" s="74"/>
      <c r="AI183" s="23"/>
      <c r="AJ183" s="23"/>
      <c r="AK183" s="32" t="s">
        <v>38</v>
      </c>
      <c r="AL183" s="8" t="s">
        <v>31</v>
      </c>
      <c r="AM183" s="8" t="s">
        <v>43</v>
      </c>
      <c r="AN183" s="23" t="s">
        <v>40</v>
      </c>
      <c r="AO183" s="26"/>
    </row>
    <row r="184" spans="1:41" ht="25.5" customHeight="1" x14ac:dyDescent="0.25">
      <c r="A184" s="27">
        <v>172</v>
      </c>
      <c r="B184" s="8" t="s">
        <v>83</v>
      </c>
      <c r="C184" s="23" t="s">
        <v>84</v>
      </c>
      <c r="D184" s="10" t="s">
        <v>5</v>
      </c>
      <c r="E184" s="15">
        <v>44215</v>
      </c>
      <c r="F184" s="29" t="s">
        <v>68</v>
      </c>
      <c r="G184" s="10"/>
      <c r="H184" s="15">
        <v>44215</v>
      </c>
      <c r="I184" s="9">
        <f t="shared" si="2"/>
        <v>0</v>
      </c>
      <c r="J184" s="16" t="s">
        <v>48</v>
      </c>
      <c r="K184" s="15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16"/>
      <c r="Y184" s="16"/>
      <c r="Z184" s="16"/>
      <c r="AA184" s="16"/>
      <c r="AB184" s="16"/>
      <c r="AC184" s="71"/>
      <c r="AD184" s="23"/>
      <c r="AE184" s="23"/>
      <c r="AF184" s="23"/>
      <c r="AG184" s="23"/>
      <c r="AH184" s="74"/>
      <c r="AI184" s="23"/>
      <c r="AJ184" s="23"/>
      <c r="AK184" s="32" t="s">
        <v>38</v>
      </c>
      <c r="AL184" s="8" t="s">
        <v>31</v>
      </c>
      <c r="AM184" s="8" t="s">
        <v>43</v>
      </c>
      <c r="AN184" s="23" t="s">
        <v>40</v>
      </c>
      <c r="AO184" s="26"/>
    </row>
    <row r="185" spans="1:41" ht="25.5" customHeight="1" x14ac:dyDescent="0.25">
      <c r="A185" s="28">
        <v>173</v>
      </c>
      <c r="B185" s="8" t="s">
        <v>83</v>
      </c>
      <c r="C185" s="23" t="s">
        <v>84</v>
      </c>
      <c r="D185" s="10" t="s">
        <v>5</v>
      </c>
      <c r="E185" s="15">
        <v>44215</v>
      </c>
      <c r="F185" s="29" t="s">
        <v>68</v>
      </c>
      <c r="G185" s="10"/>
      <c r="H185" s="15">
        <v>44215</v>
      </c>
      <c r="I185" s="9">
        <f t="shared" si="2"/>
        <v>0</v>
      </c>
      <c r="J185" s="16" t="s">
        <v>48</v>
      </c>
      <c r="K185" s="15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16"/>
      <c r="Y185" s="16"/>
      <c r="Z185" s="16"/>
      <c r="AA185" s="16"/>
      <c r="AB185" s="16"/>
      <c r="AC185" s="71"/>
      <c r="AD185" s="23"/>
      <c r="AE185" s="23"/>
      <c r="AF185" s="23"/>
      <c r="AG185" s="23"/>
      <c r="AH185" s="74"/>
      <c r="AI185" s="23"/>
      <c r="AJ185" s="23"/>
      <c r="AK185" s="32" t="s">
        <v>38</v>
      </c>
      <c r="AL185" s="8" t="s">
        <v>31</v>
      </c>
      <c r="AM185" s="8" t="s">
        <v>43</v>
      </c>
      <c r="AN185" s="23" t="s">
        <v>40</v>
      </c>
      <c r="AO185" s="26"/>
    </row>
    <row r="186" spans="1:41" ht="25.5" customHeight="1" x14ac:dyDescent="0.25">
      <c r="A186" s="27">
        <v>174</v>
      </c>
      <c r="B186" s="8" t="s">
        <v>83</v>
      </c>
      <c r="C186" s="23" t="s">
        <v>84</v>
      </c>
      <c r="D186" s="10" t="s">
        <v>5</v>
      </c>
      <c r="E186" s="15">
        <v>44215</v>
      </c>
      <c r="F186" s="29" t="s">
        <v>68</v>
      </c>
      <c r="G186" s="10"/>
      <c r="H186" s="15">
        <v>44215</v>
      </c>
      <c r="I186" s="9">
        <f t="shared" si="2"/>
        <v>0</v>
      </c>
      <c r="J186" s="16" t="s">
        <v>48</v>
      </c>
      <c r="K186" s="15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16"/>
      <c r="Y186" s="16"/>
      <c r="Z186" s="16"/>
      <c r="AA186" s="16"/>
      <c r="AB186" s="16"/>
      <c r="AC186" s="71"/>
      <c r="AD186" s="23"/>
      <c r="AE186" s="23"/>
      <c r="AF186" s="23"/>
      <c r="AG186" s="23"/>
      <c r="AH186" s="74"/>
      <c r="AI186" s="23"/>
      <c r="AJ186" s="23"/>
      <c r="AK186" s="32" t="s">
        <v>38</v>
      </c>
      <c r="AL186" s="8" t="s">
        <v>31</v>
      </c>
      <c r="AM186" s="8" t="s">
        <v>43</v>
      </c>
      <c r="AN186" s="23" t="s">
        <v>40</v>
      </c>
      <c r="AO186" s="26"/>
    </row>
    <row r="187" spans="1:41" ht="25.5" customHeight="1" x14ac:dyDescent="0.25">
      <c r="A187" s="28">
        <v>175</v>
      </c>
      <c r="B187" s="8" t="s">
        <v>83</v>
      </c>
      <c r="C187" s="23" t="s">
        <v>84</v>
      </c>
      <c r="D187" s="10" t="s">
        <v>5</v>
      </c>
      <c r="E187" s="15">
        <v>44215</v>
      </c>
      <c r="F187" s="29" t="s">
        <v>68</v>
      </c>
      <c r="G187" s="10"/>
      <c r="H187" s="15">
        <v>44215</v>
      </c>
      <c r="I187" s="9">
        <f t="shared" si="2"/>
        <v>0</v>
      </c>
      <c r="J187" s="16" t="s">
        <v>48</v>
      </c>
      <c r="K187" s="15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16"/>
      <c r="Y187" s="16"/>
      <c r="Z187" s="16"/>
      <c r="AA187" s="16"/>
      <c r="AB187" s="16"/>
      <c r="AC187" s="71"/>
      <c r="AD187" s="23"/>
      <c r="AE187" s="23"/>
      <c r="AF187" s="23"/>
      <c r="AG187" s="23"/>
      <c r="AH187" s="74"/>
      <c r="AI187" s="23"/>
      <c r="AJ187" s="23"/>
      <c r="AK187" s="32" t="s">
        <v>38</v>
      </c>
      <c r="AL187" s="8" t="s">
        <v>31</v>
      </c>
      <c r="AM187" s="8" t="s">
        <v>43</v>
      </c>
      <c r="AN187" s="23" t="s">
        <v>40</v>
      </c>
      <c r="AO187" s="26"/>
    </row>
    <row r="188" spans="1:41" ht="25.5" customHeight="1" x14ac:dyDescent="0.25">
      <c r="A188" s="27">
        <v>176</v>
      </c>
      <c r="B188" s="8" t="s">
        <v>83</v>
      </c>
      <c r="C188" s="23" t="s">
        <v>84</v>
      </c>
      <c r="D188" s="10" t="s">
        <v>5</v>
      </c>
      <c r="E188" s="15">
        <v>44215</v>
      </c>
      <c r="F188" s="29" t="s">
        <v>68</v>
      </c>
      <c r="G188" s="10"/>
      <c r="H188" s="15">
        <v>44215</v>
      </c>
      <c r="I188" s="9">
        <f t="shared" si="2"/>
        <v>0</v>
      </c>
      <c r="J188" s="16" t="s">
        <v>48</v>
      </c>
      <c r="K188" s="15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16"/>
      <c r="Y188" s="16"/>
      <c r="Z188" s="16"/>
      <c r="AA188" s="16"/>
      <c r="AB188" s="16"/>
      <c r="AC188" s="71"/>
      <c r="AD188" s="23"/>
      <c r="AE188" s="23"/>
      <c r="AF188" s="23"/>
      <c r="AG188" s="23"/>
      <c r="AH188" s="74"/>
      <c r="AI188" s="23"/>
      <c r="AJ188" s="23"/>
      <c r="AK188" s="32" t="s">
        <v>38</v>
      </c>
      <c r="AL188" s="8" t="s">
        <v>31</v>
      </c>
      <c r="AM188" s="8" t="s">
        <v>43</v>
      </c>
      <c r="AN188" s="23" t="s">
        <v>40</v>
      </c>
      <c r="AO188" s="26"/>
    </row>
    <row r="189" spans="1:41" ht="25.5" customHeight="1" x14ac:dyDescent="0.25">
      <c r="A189" s="28">
        <v>177</v>
      </c>
      <c r="B189" s="8" t="s">
        <v>83</v>
      </c>
      <c r="C189" s="23" t="s">
        <v>84</v>
      </c>
      <c r="D189" s="10" t="s">
        <v>6</v>
      </c>
      <c r="E189" s="15">
        <v>44216</v>
      </c>
      <c r="F189" s="29" t="s">
        <v>68</v>
      </c>
      <c r="G189" s="10"/>
      <c r="H189" s="15">
        <v>44216</v>
      </c>
      <c r="I189" s="9">
        <f t="shared" si="2"/>
        <v>0</v>
      </c>
      <c r="J189" s="16" t="s">
        <v>48</v>
      </c>
      <c r="K189" s="15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16"/>
      <c r="Y189" s="16"/>
      <c r="Z189" s="16"/>
      <c r="AA189" s="16"/>
      <c r="AB189" s="16"/>
      <c r="AC189" s="71"/>
      <c r="AD189" s="23"/>
      <c r="AE189" s="23"/>
      <c r="AF189" s="23"/>
      <c r="AG189" s="23"/>
      <c r="AH189" s="74"/>
      <c r="AI189" s="23"/>
      <c r="AJ189" s="23"/>
      <c r="AK189" s="32" t="s">
        <v>38</v>
      </c>
      <c r="AL189" s="8" t="s">
        <v>32</v>
      </c>
      <c r="AM189" s="23" t="s">
        <v>43</v>
      </c>
      <c r="AN189" s="8" t="s">
        <v>40</v>
      </c>
      <c r="AO189" s="26"/>
    </row>
    <row r="190" spans="1:41" ht="25.5" customHeight="1" x14ac:dyDescent="0.25">
      <c r="A190" s="27">
        <v>178</v>
      </c>
      <c r="B190" s="8" t="s">
        <v>83</v>
      </c>
      <c r="C190" s="23" t="s">
        <v>84</v>
      </c>
      <c r="D190" s="10" t="s">
        <v>6</v>
      </c>
      <c r="E190" s="15">
        <v>44216</v>
      </c>
      <c r="F190" s="29" t="s">
        <v>68</v>
      </c>
      <c r="G190" s="10"/>
      <c r="H190" s="15">
        <v>44216</v>
      </c>
      <c r="I190" s="9">
        <f t="shared" si="2"/>
        <v>0</v>
      </c>
      <c r="J190" s="16" t="s">
        <v>48</v>
      </c>
      <c r="K190" s="15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16"/>
      <c r="Y190" s="16"/>
      <c r="Z190" s="16"/>
      <c r="AA190" s="16"/>
      <c r="AB190" s="16"/>
      <c r="AC190" s="71"/>
      <c r="AD190" s="23"/>
      <c r="AE190" s="23"/>
      <c r="AF190" s="23"/>
      <c r="AG190" s="23"/>
      <c r="AH190" s="74"/>
      <c r="AI190" s="23"/>
      <c r="AJ190" s="23"/>
      <c r="AK190" s="32" t="s">
        <v>38</v>
      </c>
      <c r="AL190" s="8" t="s">
        <v>32</v>
      </c>
      <c r="AM190" s="23" t="s">
        <v>43</v>
      </c>
      <c r="AN190" s="8" t="s">
        <v>40</v>
      </c>
      <c r="AO190" s="26"/>
    </row>
    <row r="191" spans="1:41" ht="25.5" customHeight="1" x14ac:dyDescent="0.25">
      <c r="A191" s="28">
        <v>179</v>
      </c>
      <c r="B191" s="8" t="s">
        <v>83</v>
      </c>
      <c r="C191" s="23" t="s">
        <v>84</v>
      </c>
      <c r="D191" s="10" t="s">
        <v>4</v>
      </c>
      <c r="E191" s="15">
        <v>44216</v>
      </c>
      <c r="F191" s="29" t="s">
        <v>51</v>
      </c>
      <c r="G191" s="10"/>
      <c r="H191" s="15">
        <v>44217</v>
      </c>
      <c r="I191" s="9">
        <f t="shared" si="2"/>
        <v>1</v>
      </c>
      <c r="J191" s="16" t="s">
        <v>48</v>
      </c>
      <c r="K191" s="15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16"/>
      <c r="Y191" s="16"/>
      <c r="Z191" s="16"/>
      <c r="AA191" s="16"/>
      <c r="AB191" s="16"/>
      <c r="AC191" s="71"/>
      <c r="AD191" s="23"/>
      <c r="AE191" s="23"/>
      <c r="AF191" s="23"/>
      <c r="AG191" s="23"/>
      <c r="AH191" s="74"/>
      <c r="AI191" s="23"/>
      <c r="AJ191" s="23"/>
      <c r="AK191" s="32" t="s">
        <v>35</v>
      </c>
      <c r="AL191" s="8" t="s">
        <v>32</v>
      </c>
      <c r="AM191" s="23" t="s">
        <v>43</v>
      </c>
      <c r="AN191" s="8" t="s">
        <v>42</v>
      </c>
      <c r="AO191" s="26"/>
    </row>
    <row r="192" spans="1:41" ht="25.5" customHeight="1" x14ac:dyDescent="0.25">
      <c r="A192" s="27">
        <v>180</v>
      </c>
      <c r="B192" s="8" t="s">
        <v>83</v>
      </c>
      <c r="C192" s="23" t="s">
        <v>84</v>
      </c>
      <c r="D192" s="10" t="s">
        <v>5</v>
      </c>
      <c r="E192" s="15">
        <v>44216</v>
      </c>
      <c r="F192" s="29" t="s">
        <v>68</v>
      </c>
      <c r="G192" s="10"/>
      <c r="H192" s="15">
        <v>44216</v>
      </c>
      <c r="I192" s="9">
        <f t="shared" si="2"/>
        <v>0</v>
      </c>
      <c r="J192" s="16" t="s">
        <v>48</v>
      </c>
      <c r="K192" s="15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16"/>
      <c r="Y192" s="16"/>
      <c r="Z192" s="16"/>
      <c r="AA192" s="16"/>
      <c r="AB192" s="16"/>
      <c r="AC192" s="71"/>
      <c r="AD192" s="23"/>
      <c r="AE192" s="23"/>
      <c r="AF192" s="23"/>
      <c r="AG192" s="23"/>
      <c r="AH192" s="74"/>
      <c r="AI192" s="23"/>
      <c r="AJ192" s="23"/>
      <c r="AK192" s="32" t="s">
        <v>38</v>
      </c>
      <c r="AL192" s="8" t="s">
        <v>32</v>
      </c>
      <c r="AM192" s="23" t="s">
        <v>43</v>
      </c>
      <c r="AN192" s="23" t="s">
        <v>40</v>
      </c>
      <c r="AO192" s="26"/>
    </row>
    <row r="193" spans="1:41" ht="25.5" customHeight="1" x14ac:dyDescent="0.25">
      <c r="A193" s="28">
        <v>181</v>
      </c>
      <c r="B193" s="8" t="s">
        <v>83</v>
      </c>
      <c r="C193" s="23" t="s">
        <v>84</v>
      </c>
      <c r="D193" s="10" t="s">
        <v>6</v>
      </c>
      <c r="E193" s="15">
        <v>44216</v>
      </c>
      <c r="F193" s="29" t="s">
        <v>68</v>
      </c>
      <c r="G193" s="10"/>
      <c r="H193" s="15">
        <v>44216</v>
      </c>
      <c r="I193" s="9">
        <f t="shared" si="2"/>
        <v>0</v>
      </c>
      <c r="J193" s="16" t="s">
        <v>48</v>
      </c>
      <c r="K193" s="15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16"/>
      <c r="Y193" s="16"/>
      <c r="Z193" s="16"/>
      <c r="AA193" s="16"/>
      <c r="AB193" s="16"/>
      <c r="AC193" s="71"/>
      <c r="AD193" s="23"/>
      <c r="AE193" s="23"/>
      <c r="AF193" s="23"/>
      <c r="AG193" s="23"/>
      <c r="AH193" s="74"/>
      <c r="AI193" s="23"/>
      <c r="AJ193" s="23"/>
      <c r="AK193" s="32" t="s">
        <v>38</v>
      </c>
      <c r="AL193" s="8" t="s">
        <v>32</v>
      </c>
      <c r="AM193" s="8" t="s">
        <v>43</v>
      </c>
      <c r="AN193" s="23" t="s">
        <v>40</v>
      </c>
      <c r="AO193" s="26"/>
    </row>
    <row r="194" spans="1:41" ht="25.5" customHeight="1" x14ac:dyDescent="0.25">
      <c r="A194" s="27">
        <v>182</v>
      </c>
      <c r="B194" s="8" t="s">
        <v>83</v>
      </c>
      <c r="C194" s="23" t="s">
        <v>84</v>
      </c>
      <c r="D194" s="10" t="s">
        <v>5</v>
      </c>
      <c r="E194" s="15">
        <v>44216</v>
      </c>
      <c r="F194" s="29" t="s">
        <v>68</v>
      </c>
      <c r="G194" s="10"/>
      <c r="H194" s="15">
        <v>44216</v>
      </c>
      <c r="I194" s="9">
        <f t="shared" si="2"/>
        <v>0</v>
      </c>
      <c r="J194" s="16" t="s">
        <v>48</v>
      </c>
      <c r="K194" s="15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16"/>
      <c r="Y194" s="16"/>
      <c r="Z194" s="16"/>
      <c r="AA194" s="16"/>
      <c r="AB194" s="16"/>
      <c r="AC194" s="71"/>
      <c r="AD194" s="23"/>
      <c r="AE194" s="23"/>
      <c r="AF194" s="23"/>
      <c r="AG194" s="23"/>
      <c r="AH194" s="74"/>
      <c r="AI194" s="23"/>
      <c r="AJ194" s="23"/>
      <c r="AK194" s="32" t="s">
        <v>38</v>
      </c>
      <c r="AL194" s="8" t="s">
        <v>32</v>
      </c>
      <c r="AM194" s="8" t="s">
        <v>43</v>
      </c>
      <c r="AN194" s="23" t="s">
        <v>40</v>
      </c>
      <c r="AO194" s="26"/>
    </row>
    <row r="195" spans="1:41" ht="25.5" customHeight="1" x14ac:dyDescent="0.25">
      <c r="A195" s="28">
        <v>183</v>
      </c>
      <c r="B195" s="8" t="s">
        <v>83</v>
      </c>
      <c r="C195" s="23" t="s">
        <v>84</v>
      </c>
      <c r="D195" s="10" t="s">
        <v>5</v>
      </c>
      <c r="E195" s="15">
        <v>44216</v>
      </c>
      <c r="F195" s="29" t="s">
        <v>68</v>
      </c>
      <c r="G195" s="10"/>
      <c r="H195" s="15">
        <v>44216</v>
      </c>
      <c r="I195" s="9">
        <f t="shared" si="2"/>
        <v>0</v>
      </c>
      <c r="J195" s="16" t="s">
        <v>48</v>
      </c>
      <c r="K195" s="15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16"/>
      <c r="Y195" s="16"/>
      <c r="Z195" s="16"/>
      <c r="AA195" s="16"/>
      <c r="AB195" s="16"/>
      <c r="AC195" s="71"/>
      <c r="AD195" s="23"/>
      <c r="AE195" s="23"/>
      <c r="AF195" s="23"/>
      <c r="AG195" s="23"/>
      <c r="AH195" s="74"/>
      <c r="AI195" s="23"/>
      <c r="AJ195" s="23"/>
      <c r="AK195" s="32" t="s">
        <v>38</v>
      </c>
      <c r="AL195" s="8" t="s">
        <v>32</v>
      </c>
      <c r="AM195" s="23" t="s">
        <v>43</v>
      </c>
      <c r="AN195" s="23" t="s">
        <v>40</v>
      </c>
      <c r="AO195" s="26"/>
    </row>
    <row r="196" spans="1:41" ht="25.5" customHeight="1" x14ac:dyDescent="0.25">
      <c r="A196" s="27">
        <v>184</v>
      </c>
      <c r="B196" s="8" t="s">
        <v>83</v>
      </c>
      <c r="C196" s="23" t="s">
        <v>84</v>
      </c>
      <c r="D196" s="10" t="s">
        <v>5</v>
      </c>
      <c r="E196" s="15">
        <v>44216</v>
      </c>
      <c r="F196" s="29" t="s">
        <v>68</v>
      </c>
      <c r="G196" s="10"/>
      <c r="H196" s="15">
        <v>44216</v>
      </c>
      <c r="I196" s="9">
        <f t="shared" si="2"/>
        <v>0</v>
      </c>
      <c r="J196" s="16" t="s">
        <v>48</v>
      </c>
      <c r="K196" s="15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16"/>
      <c r="Y196" s="16"/>
      <c r="Z196" s="16"/>
      <c r="AA196" s="16"/>
      <c r="AB196" s="16"/>
      <c r="AC196" s="71"/>
      <c r="AD196" s="23"/>
      <c r="AE196" s="23"/>
      <c r="AF196" s="23"/>
      <c r="AG196" s="23"/>
      <c r="AH196" s="74"/>
      <c r="AI196" s="23"/>
      <c r="AJ196" s="23"/>
      <c r="AK196" s="32" t="s">
        <v>38</v>
      </c>
      <c r="AL196" s="8" t="s">
        <v>32</v>
      </c>
      <c r="AM196" s="23" t="s">
        <v>43</v>
      </c>
      <c r="AN196" s="23" t="s">
        <v>40</v>
      </c>
      <c r="AO196" s="26"/>
    </row>
    <row r="197" spans="1:41" ht="25.5" customHeight="1" x14ac:dyDescent="0.25">
      <c r="A197" s="28">
        <v>185</v>
      </c>
      <c r="B197" s="8" t="s">
        <v>83</v>
      </c>
      <c r="C197" s="23" t="s">
        <v>84</v>
      </c>
      <c r="D197" s="10" t="s">
        <v>5</v>
      </c>
      <c r="E197" s="15">
        <v>44216</v>
      </c>
      <c r="F197" s="29" t="s">
        <v>68</v>
      </c>
      <c r="G197" s="10"/>
      <c r="H197" s="15">
        <v>44216</v>
      </c>
      <c r="I197" s="9">
        <f t="shared" si="2"/>
        <v>0</v>
      </c>
      <c r="J197" s="16" t="s">
        <v>48</v>
      </c>
      <c r="K197" s="15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16"/>
      <c r="Y197" s="16"/>
      <c r="Z197" s="16"/>
      <c r="AA197" s="16"/>
      <c r="AB197" s="16"/>
      <c r="AC197" s="71"/>
      <c r="AD197" s="23"/>
      <c r="AE197" s="23"/>
      <c r="AF197" s="23"/>
      <c r="AG197" s="23"/>
      <c r="AH197" s="74"/>
      <c r="AI197" s="23"/>
      <c r="AJ197" s="23"/>
      <c r="AK197" s="32" t="s">
        <v>38</v>
      </c>
      <c r="AL197" s="8" t="s">
        <v>32</v>
      </c>
      <c r="AM197" s="23" t="s">
        <v>43</v>
      </c>
      <c r="AN197" s="23" t="s">
        <v>40</v>
      </c>
      <c r="AO197" s="26"/>
    </row>
    <row r="198" spans="1:41" ht="25.5" customHeight="1" x14ac:dyDescent="0.25">
      <c r="A198" s="27">
        <v>186</v>
      </c>
      <c r="B198" s="8" t="s">
        <v>83</v>
      </c>
      <c r="C198" s="23" t="s">
        <v>84</v>
      </c>
      <c r="D198" s="10" t="s">
        <v>5</v>
      </c>
      <c r="E198" s="15">
        <v>44216</v>
      </c>
      <c r="F198" s="29" t="s">
        <v>68</v>
      </c>
      <c r="G198" s="10"/>
      <c r="H198" s="15">
        <v>44216</v>
      </c>
      <c r="I198" s="9">
        <f t="shared" si="2"/>
        <v>0</v>
      </c>
      <c r="J198" s="16" t="s">
        <v>48</v>
      </c>
      <c r="K198" s="15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16"/>
      <c r="Y198" s="16"/>
      <c r="Z198" s="16"/>
      <c r="AA198" s="16"/>
      <c r="AB198" s="16"/>
      <c r="AC198" s="71"/>
      <c r="AD198" s="23"/>
      <c r="AE198" s="23"/>
      <c r="AF198" s="23"/>
      <c r="AG198" s="23"/>
      <c r="AH198" s="74"/>
      <c r="AI198" s="23"/>
      <c r="AJ198" s="23"/>
      <c r="AK198" s="32" t="s">
        <v>38</v>
      </c>
      <c r="AL198" s="8" t="s">
        <v>32</v>
      </c>
      <c r="AM198" s="23" t="s">
        <v>43</v>
      </c>
      <c r="AN198" s="23" t="s">
        <v>40</v>
      </c>
      <c r="AO198" s="26"/>
    </row>
    <row r="199" spans="1:41" ht="25.5" customHeight="1" x14ac:dyDescent="0.25">
      <c r="A199" s="28">
        <v>187</v>
      </c>
      <c r="B199" s="8" t="s">
        <v>83</v>
      </c>
      <c r="C199" s="23" t="s">
        <v>84</v>
      </c>
      <c r="D199" s="10" t="s">
        <v>5</v>
      </c>
      <c r="E199" s="15">
        <v>44216</v>
      </c>
      <c r="F199" s="29" t="s">
        <v>68</v>
      </c>
      <c r="G199" s="10"/>
      <c r="H199" s="15">
        <v>44216</v>
      </c>
      <c r="I199" s="9">
        <f t="shared" si="2"/>
        <v>0</v>
      </c>
      <c r="J199" s="16" t="s">
        <v>48</v>
      </c>
      <c r="K199" s="15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16"/>
      <c r="Y199" s="16"/>
      <c r="Z199" s="16"/>
      <c r="AA199" s="16"/>
      <c r="AB199" s="16"/>
      <c r="AC199" s="71"/>
      <c r="AD199" s="23"/>
      <c r="AE199" s="23"/>
      <c r="AF199" s="23"/>
      <c r="AG199" s="23"/>
      <c r="AH199" s="74"/>
      <c r="AI199" s="23"/>
      <c r="AJ199" s="23"/>
      <c r="AK199" s="32" t="s">
        <v>38</v>
      </c>
      <c r="AL199" s="8" t="s">
        <v>32</v>
      </c>
      <c r="AM199" s="23" t="s">
        <v>43</v>
      </c>
      <c r="AN199" s="8" t="s">
        <v>40</v>
      </c>
      <c r="AO199" s="26"/>
    </row>
    <row r="200" spans="1:41" ht="25.5" customHeight="1" x14ac:dyDescent="0.25">
      <c r="A200" s="27">
        <v>188</v>
      </c>
      <c r="B200" s="8" t="s">
        <v>83</v>
      </c>
      <c r="C200" s="23" t="s">
        <v>84</v>
      </c>
      <c r="D200" s="10" t="s">
        <v>5</v>
      </c>
      <c r="E200" s="15">
        <v>44216</v>
      </c>
      <c r="F200" s="29" t="s">
        <v>68</v>
      </c>
      <c r="G200" s="10"/>
      <c r="H200" s="15">
        <v>44216</v>
      </c>
      <c r="I200" s="9">
        <f t="shared" si="2"/>
        <v>0</v>
      </c>
      <c r="J200" s="16" t="s">
        <v>48</v>
      </c>
      <c r="K200" s="15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16"/>
      <c r="Y200" s="16"/>
      <c r="Z200" s="16"/>
      <c r="AA200" s="16"/>
      <c r="AB200" s="16"/>
      <c r="AC200" s="71"/>
      <c r="AD200" s="23"/>
      <c r="AE200" s="23"/>
      <c r="AF200" s="23"/>
      <c r="AG200" s="23"/>
      <c r="AH200" s="74"/>
      <c r="AI200" s="23"/>
      <c r="AJ200" s="23"/>
      <c r="AK200" s="32" t="s">
        <v>38</v>
      </c>
      <c r="AL200" s="8" t="s">
        <v>32</v>
      </c>
      <c r="AM200" s="8" t="s">
        <v>43</v>
      </c>
      <c r="AN200" s="23" t="s">
        <v>40</v>
      </c>
      <c r="AO200" s="26"/>
    </row>
    <row r="201" spans="1:41" ht="25.5" customHeight="1" x14ac:dyDescent="0.25">
      <c r="A201" s="28">
        <v>189</v>
      </c>
      <c r="B201" s="8" t="s">
        <v>83</v>
      </c>
      <c r="C201" s="23" t="s">
        <v>84</v>
      </c>
      <c r="D201" s="10" t="s">
        <v>6</v>
      </c>
      <c r="E201" s="15">
        <v>44216</v>
      </c>
      <c r="F201" s="29" t="s">
        <v>68</v>
      </c>
      <c r="G201" s="10"/>
      <c r="H201" s="15">
        <v>44216</v>
      </c>
      <c r="I201" s="9">
        <f t="shared" si="2"/>
        <v>0</v>
      </c>
      <c r="J201" s="16" t="s">
        <v>48</v>
      </c>
      <c r="K201" s="15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16"/>
      <c r="Y201" s="16"/>
      <c r="Z201" s="16"/>
      <c r="AA201" s="16"/>
      <c r="AB201" s="16"/>
      <c r="AC201" s="71"/>
      <c r="AD201" s="23"/>
      <c r="AE201" s="23"/>
      <c r="AF201" s="23"/>
      <c r="AG201" s="23"/>
      <c r="AH201" s="74"/>
      <c r="AI201" s="23"/>
      <c r="AJ201" s="23"/>
      <c r="AK201" s="32" t="s">
        <v>38</v>
      </c>
      <c r="AL201" s="8" t="s">
        <v>32</v>
      </c>
      <c r="AM201" s="23" t="s">
        <v>43</v>
      </c>
      <c r="AN201" s="8" t="s">
        <v>42</v>
      </c>
      <c r="AO201" s="26"/>
    </row>
    <row r="202" spans="1:41" ht="25.5" customHeight="1" x14ac:dyDescent="0.25">
      <c r="A202" s="27">
        <v>190</v>
      </c>
      <c r="B202" s="8" t="s">
        <v>83</v>
      </c>
      <c r="C202" s="23" t="s">
        <v>84</v>
      </c>
      <c r="D202" s="10" t="s">
        <v>5</v>
      </c>
      <c r="E202" s="15">
        <v>44216</v>
      </c>
      <c r="F202" s="29" t="s">
        <v>68</v>
      </c>
      <c r="G202" s="10"/>
      <c r="H202" s="15">
        <v>44216</v>
      </c>
      <c r="I202" s="9">
        <f t="shared" si="2"/>
        <v>0</v>
      </c>
      <c r="J202" s="16" t="s">
        <v>48</v>
      </c>
      <c r="K202" s="15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16"/>
      <c r="Y202" s="16"/>
      <c r="Z202" s="16"/>
      <c r="AA202" s="16"/>
      <c r="AB202" s="16"/>
      <c r="AC202" s="71"/>
      <c r="AD202" s="23"/>
      <c r="AE202" s="23"/>
      <c r="AF202" s="23"/>
      <c r="AG202" s="23"/>
      <c r="AH202" s="74"/>
      <c r="AI202" s="23"/>
      <c r="AJ202" s="23"/>
      <c r="AK202" s="32" t="s">
        <v>38</v>
      </c>
      <c r="AL202" s="8" t="s">
        <v>32</v>
      </c>
      <c r="AM202" s="23" t="s">
        <v>43</v>
      </c>
      <c r="AN202" s="23" t="s">
        <v>40</v>
      </c>
      <c r="AO202" s="26"/>
    </row>
    <row r="203" spans="1:41" ht="25.5" customHeight="1" x14ac:dyDescent="0.25">
      <c r="A203" s="28">
        <v>191</v>
      </c>
      <c r="B203" s="8" t="s">
        <v>83</v>
      </c>
      <c r="C203" s="23" t="s">
        <v>84</v>
      </c>
      <c r="D203" s="10" t="s">
        <v>5</v>
      </c>
      <c r="E203" s="15">
        <v>44216</v>
      </c>
      <c r="F203" s="29" t="s">
        <v>51</v>
      </c>
      <c r="G203" s="10"/>
      <c r="H203" s="15">
        <v>44216</v>
      </c>
      <c r="I203" s="9">
        <f t="shared" si="2"/>
        <v>0</v>
      </c>
      <c r="J203" s="16" t="s">
        <v>48</v>
      </c>
      <c r="K203" s="15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16"/>
      <c r="Y203" s="16"/>
      <c r="Z203" s="16"/>
      <c r="AA203" s="16"/>
      <c r="AB203" s="16"/>
      <c r="AC203" s="71"/>
      <c r="AD203" s="23"/>
      <c r="AE203" s="23"/>
      <c r="AF203" s="23"/>
      <c r="AG203" s="23"/>
      <c r="AH203" s="74"/>
      <c r="AI203" s="23"/>
      <c r="AJ203" s="23"/>
      <c r="AK203" s="32" t="s">
        <v>38</v>
      </c>
      <c r="AL203" s="8" t="s">
        <v>32</v>
      </c>
      <c r="AM203" s="23" t="s">
        <v>43</v>
      </c>
      <c r="AN203" s="23" t="s">
        <v>40</v>
      </c>
      <c r="AO203" s="26"/>
    </row>
    <row r="204" spans="1:41" ht="25.5" customHeight="1" x14ac:dyDescent="0.25">
      <c r="A204" s="27">
        <v>192</v>
      </c>
      <c r="B204" s="8" t="s">
        <v>83</v>
      </c>
      <c r="C204" s="23" t="s">
        <v>84</v>
      </c>
      <c r="D204" s="10" t="s">
        <v>6</v>
      </c>
      <c r="E204" s="15">
        <v>44216</v>
      </c>
      <c r="F204" s="29" t="s">
        <v>68</v>
      </c>
      <c r="G204" s="10"/>
      <c r="H204" s="15">
        <v>44216</v>
      </c>
      <c r="I204" s="9">
        <f t="shared" si="2"/>
        <v>0</v>
      </c>
      <c r="J204" s="16" t="s">
        <v>48</v>
      </c>
      <c r="K204" s="15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16"/>
      <c r="Y204" s="16"/>
      <c r="Z204" s="16"/>
      <c r="AA204" s="16"/>
      <c r="AB204" s="16"/>
      <c r="AC204" s="71"/>
      <c r="AD204" s="23"/>
      <c r="AE204" s="23"/>
      <c r="AF204" s="23"/>
      <c r="AG204" s="23"/>
      <c r="AH204" s="74"/>
      <c r="AI204" s="23"/>
      <c r="AJ204" s="23"/>
      <c r="AK204" s="32" t="s">
        <v>38</v>
      </c>
      <c r="AL204" s="8" t="s">
        <v>32</v>
      </c>
      <c r="AM204" s="23" t="s">
        <v>43</v>
      </c>
      <c r="AN204" s="23" t="s">
        <v>41</v>
      </c>
      <c r="AO204" s="26"/>
    </row>
    <row r="205" spans="1:41" ht="25.5" customHeight="1" x14ac:dyDescent="0.25">
      <c r="A205" s="28">
        <v>193</v>
      </c>
      <c r="B205" s="8" t="s">
        <v>83</v>
      </c>
      <c r="C205" s="23" t="s">
        <v>84</v>
      </c>
      <c r="D205" s="10" t="s">
        <v>4</v>
      </c>
      <c r="E205" s="15">
        <v>44216</v>
      </c>
      <c r="F205" s="29" t="s">
        <v>68</v>
      </c>
      <c r="G205" s="10"/>
      <c r="H205" s="15">
        <v>44216</v>
      </c>
      <c r="I205" s="9">
        <f t="shared" ref="I205:I268" si="3">IF(OR(E205=0,H205=0),"",H205-E205)</f>
        <v>0</v>
      </c>
      <c r="J205" s="16" t="s">
        <v>48</v>
      </c>
      <c r="K205" s="15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16"/>
      <c r="Y205" s="16"/>
      <c r="Z205" s="16"/>
      <c r="AA205" s="16"/>
      <c r="AB205" s="16"/>
      <c r="AC205" s="71"/>
      <c r="AD205" s="23"/>
      <c r="AE205" s="23"/>
      <c r="AF205" s="23"/>
      <c r="AG205" s="23"/>
      <c r="AH205" s="74"/>
      <c r="AI205" s="23"/>
      <c r="AJ205" s="23"/>
      <c r="AK205" s="32" t="s">
        <v>38</v>
      </c>
      <c r="AL205" s="8" t="s">
        <v>32</v>
      </c>
      <c r="AM205" s="23" t="s">
        <v>43</v>
      </c>
      <c r="AN205" s="23" t="s">
        <v>40</v>
      </c>
      <c r="AO205" s="26"/>
    </row>
    <row r="206" spans="1:41" ht="25.5" customHeight="1" x14ac:dyDescent="0.25">
      <c r="A206" s="27">
        <v>194</v>
      </c>
      <c r="B206" s="8" t="s">
        <v>83</v>
      </c>
      <c r="C206" s="23" t="s">
        <v>84</v>
      </c>
      <c r="D206" s="10" t="s">
        <v>6</v>
      </c>
      <c r="E206" s="15">
        <v>44216</v>
      </c>
      <c r="F206" s="29" t="s">
        <v>68</v>
      </c>
      <c r="G206" s="10"/>
      <c r="H206" s="15">
        <v>44216</v>
      </c>
      <c r="I206" s="9">
        <f t="shared" si="3"/>
        <v>0</v>
      </c>
      <c r="J206" s="16" t="s">
        <v>48</v>
      </c>
      <c r="K206" s="15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16"/>
      <c r="Y206" s="16"/>
      <c r="Z206" s="16"/>
      <c r="AA206" s="16"/>
      <c r="AB206" s="16"/>
      <c r="AC206" s="71"/>
      <c r="AD206" s="23"/>
      <c r="AE206" s="23"/>
      <c r="AF206" s="23"/>
      <c r="AG206" s="23"/>
      <c r="AH206" s="74"/>
      <c r="AI206" s="23"/>
      <c r="AJ206" s="23"/>
      <c r="AK206" s="32" t="s">
        <v>38</v>
      </c>
      <c r="AL206" s="8" t="s">
        <v>32</v>
      </c>
      <c r="AM206" s="23" t="s">
        <v>43</v>
      </c>
      <c r="AN206" s="23" t="s">
        <v>40</v>
      </c>
      <c r="AO206" s="26"/>
    </row>
    <row r="207" spans="1:41" ht="25.5" customHeight="1" x14ac:dyDescent="0.25">
      <c r="A207" s="28">
        <v>195</v>
      </c>
      <c r="B207" s="8" t="s">
        <v>83</v>
      </c>
      <c r="C207" s="23" t="s">
        <v>84</v>
      </c>
      <c r="D207" s="10" t="s">
        <v>5</v>
      </c>
      <c r="E207" s="15">
        <v>44216</v>
      </c>
      <c r="F207" s="29" t="s">
        <v>68</v>
      </c>
      <c r="G207" s="10"/>
      <c r="H207" s="15">
        <v>44216</v>
      </c>
      <c r="I207" s="9">
        <f t="shared" si="3"/>
        <v>0</v>
      </c>
      <c r="J207" s="16" t="s">
        <v>48</v>
      </c>
      <c r="K207" s="15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16"/>
      <c r="Y207" s="16"/>
      <c r="Z207" s="16"/>
      <c r="AA207" s="16"/>
      <c r="AB207" s="16"/>
      <c r="AC207" s="71"/>
      <c r="AD207" s="23"/>
      <c r="AE207" s="23"/>
      <c r="AF207" s="23"/>
      <c r="AG207" s="23"/>
      <c r="AH207" s="74"/>
      <c r="AI207" s="23"/>
      <c r="AJ207" s="23"/>
      <c r="AK207" s="32" t="s">
        <v>38</v>
      </c>
      <c r="AL207" s="23" t="s">
        <v>32</v>
      </c>
      <c r="AM207" s="8" t="s">
        <v>43</v>
      </c>
      <c r="AN207" s="23" t="s">
        <v>40</v>
      </c>
      <c r="AO207" s="26"/>
    </row>
    <row r="208" spans="1:41" ht="25.5" customHeight="1" x14ac:dyDescent="0.25">
      <c r="A208" s="27">
        <v>196</v>
      </c>
      <c r="B208" s="8" t="s">
        <v>83</v>
      </c>
      <c r="C208" s="23" t="s">
        <v>84</v>
      </c>
      <c r="D208" s="10" t="s">
        <v>4</v>
      </c>
      <c r="E208" s="15">
        <v>44216</v>
      </c>
      <c r="F208" s="29" t="s">
        <v>68</v>
      </c>
      <c r="G208" s="10"/>
      <c r="H208" s="15">
        <v>44216</v>
      </c>
      <c r="I208" s="9">
        <f t="shared" si="3"/>
        <v>0</v>
      </c>
      <c r="J208" s="16" t="s">
        <v>48</v>
      </c>
      <c r="K208" s="15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16"/>
      <c r="Y208" s="16"/>
      <c r="Z208" s="16"/>
      <c r="AA208" s="16"/>
      <c r="AB208" s="16"/>
      <c r="AC208" s="71"/>
      <c r="AD208" s="23"/>
      <c r="AE208" s="23"/>
      <c r="AF208" s="23"/>
      <c r="AG208" s="23"/>
      <c r="AH208" s="74"/>
      <c r="AI208" s="23"/>
      <c r="AJ208" s="23"/>
      <c r="AK208" s="32" t="s">
        <v>38</v>
      </c>
      <c r="AL208" s="23" t="s">
        <v>32</v>
      </c>
      <c r="AM208" s="8" t="s">
        <v>43</v>
      </c>
      <c r="AN208" s="23" t="s">
        <v>40</v>
      </c>
      <c r="AO208" s="26"/>
    </row>
    <row r="209" spans="1:41" ht="25.5" customHeight="1" x14ac:dyDescent="0.25">
      <c r="A209" s="28">
        <v>197</v>
      </c>
      <c r="B209" s="8" t="s">
        <v>83</v>
      </c>
      <c r="C209" s="23" t="s">
        <v>84</v>
      </c>
      <c r="D209" s="10" t="s">
        <v>4</v>
      </c>
      <c r="E209" s="15">
        <v>44216</v>
      </c>
      <c r="F209" s="29" t="s">
        <v>68</v>
      </c>
      <c r="G209" s="10"/>
      <c r="H209" s="15">
        <v>44216</v>
      </c>
      <c r="I209" s="9">
        <f t="shared" si="3"/>
        <v>0</v>
      </c>
      <c r="J209" s="16" t="s">
        <v>48</v>
      </c>
      <c r="K209" s="15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16"/>
      <c r="Y209" s="16"/>
      <c r="Z209" s="16"/>
      <c r="AA209" s="16"/>
      <c r="AB209" s="16"/>
      <c r="AC209" s="71"/>
      <c r="AD209" s="23"/>
      <c r="AE209" s="23"/>
      <c r="AF209" s="23"/>
      <c r="AG209" s="23"/>
      <c r="AH209" s="74"/>
      <c r="AI209" s="23"/>
      <c r="AJ209" s="23"/>
      <c r="AK209" s="32" t="s">
        <v>38</v>
      </c>
      <c r="AL209" s="23" t="s">
        <v>32</v>
      </c>
      <c r="AM209" s="23" t="s">
        <v>43</v>
      </c>
      <c r="AN209" s="8" t="s">
        <v>40</v>
      </c>
      <c r="AO209" s="26"/>
    </row>
    <row r="210" spans="1:41" ht="25.5" customHeight="1" x14ac:dyDescent="0.25">
      <c r="A210" s="27">
        <v>198</v>
      </c>
      <c r="B210" s="8" t="s">
        <v>83</v>
      </c>
      <c r="C210" s="23" t="s">
        <v>84</v>
      </c>
      <c r="D210" s="10" t="s">
        <v>6</v>
      </c>
      <c r="E210" s="15">
        <v>44216</v>
      </c>
      <c r="F210" s="29" t="s">
        <v>68</v>
      </c>
      <c r="G210" s="10"/>
      <c r="H210" s="15">
        <v>44216</v>
      </c>
      <c r="I210" s="9">
        <f t="shared" si="3"/>
        <v>0</v>
      </c>
      <c r="J210" s="16" t="s">
        <v>48</v>
      </c>
      <c r="K210" s="15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16"/>
      <c r="Y210" s="16"/>
      <c r="Z210" s="16"/>
      <c r="AA210" s="16"/>
      <c r="AB210" s="16"/>
      <c r="AC210" s="71"/>
      <c r="AD210" s="23"/>
      <c r="AE210" s="23"/>
      <c r="AF210" s="23"/>
      <c r="AG210" s="23"/>
      <c r="AH210" s="74"/>
      <c r="AI210" s="23"/>
      <c r="AJ210" s="23"/>
      <c r="AK210" s="32" t="s">
        <v>38</v>
      </c>
      <c r="AL210" s="23" t="s">
        <v>32</v>
      </c>
      <c r="AM210" s="8" t="s">
        <v>43</v>
      </c>
      <c r="AN210" s="23" t="s">
        <v>40</v>
      </c>
      <c r="AO210" s="26"/>
    </row>
    <row r="211" spans="1:41" ht="25.5" customHeight="1" x14ac:dyDescent="0.25">
      <c r="A211" s="28">
        <v>199</v>
      </c>
      <c r="B211" s="8" t="s">
        <v>83</v>
      </c>
      <c r="C211" s="23" t="s">
        <v>85</v>
      </c>
      <c r="D211" s="10" t="s">
        <v>4</v>
      </c>
      <c r="E211" s="15">
        <v>44216</v>
      </c>
      <c r="F211" s="29" t="s">
        <v>51</v>
      </c>
      <c r="G211" s="10"/>
      <c r="H211" s="15"/>
      <c r="I211" s="9" t="str">
        <f t="shared" si="3"/>
        <v/>
      </c>
      <c r="J211" s="16" t="s">
        <v>47</v>
      </c>
      <c r="K211" s="15">
        <v>44228</v>
      </c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16"/>
      <c r="Y211" s="16"/>
      <c r="Z211" s="16"/>
      <c r="AA211" s="16"/>
      <c r="AB211" s="16"/>
      <c r="AC211" s="71"/>
      <c r="AD211" s="23"/>
      <c r="AE211" s="23"/>
      <c r="AF211" s="23"/>
      <c r="AG211" s="23"/>
      <c r="AH211" s="74"/>
      <c r="AI211" s="23"/>
      <c r="AJ211" s="23"/>
      <c r="AK211" s="32" t="s">
        <v>35</v>
      </c>
      <c r="AL211" s="8" t="s">
        <v>32</v>
      </c>
      <c r="AM211" s="23" t="s">
        <v>43</v>
      </c>
      <c r="AN211" s="23" t="s">
        <v>42</v>
      </c>
      <c r="AO211" s="26"/>
    </row>
    <row r="212" spans="1:41" ht="25.5" customHeight="1" x14ac:dyDescent="0.25">
      <c r="A212" s="27">
        <v>200</v>
      </c>
      <c r="B212" s="8">
        <v>2026042</v>
      </c>
      <c r="C212" s="8" t="s">
        <v>84</v>
      </c>
      <c r="D212" s="10" t="s">
        <v>4</v>
      </c>
      <c r="E212" s="15">
        <v>44216</v>
      </c>
      <c r="F212" s="29" t="s">
        <v>68</v>
      </c>
      <c r="G212" s="10"/>
      <c r="H212" s="15">
        <v>44216</v>
      </c>
      <c r="I212" s="9">
        <f t="shared" si="3"/>
        <v>0</v>
      </c>
      <c r="J212" s="16" t="s">
        <v>48</v>
      </c>
      <c r="K212" s="15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16"/>
      <c r="Y212" s="16"/>
      <c r="Z212" s="16"/>
      <c r="AA212" s="16"/>
      <c r="AB212" s="16"/>
      <c r="AC212" s="71"/>
      <c r="AD212" s="23"/>
      <c r="AE212" s="23"/>
      <c r="AF212" s="23"/>
      <c r="AG212" s="23"/>
      <c r="AH212" s="74"/>
      <c r="AI212" s="23"/>
      <c r="AJ212" s="23"/>
      <c r="AK212" s="32" t="s">
        <v>38</v>
      </c>
      <c r="AL212" s="8" t="s">
        <v>34</v>
      </c>
      <c r="AM212" s="8" t="s">
        <v>43</v>
      </c>
      <c r="AN212" s="23" t="s">
        <v>40</v>
      </c>
      <c r="AO212" s="26"/>
    </row>
    <row r="213" spans="1:41" ht="25.5" customHeight="1" x14ac:dyDescent="0.25">
      <c r="A213" s="28">
        <v>201</v>
      </c>
      <c r="B213" s="8" t="s">
        <v>83</v>
      </c>
      <c r="C213" s="23" t="s">
        <v>84</v>
      </c>
      <c r="D213" s="10" t="s">
        <v>6</v>
      </c>
      <c r="E213" s="15">
        <v>44216</v>
      </c>
      <c r="F213" s="29" t="s">
        <v>68</v>
      </c>
      <c r="G213" s="10"/>
      <c r="H213" s="15">
        <v>44217</v>
      </c>
      <c r="I213" s="9">
        <f t="shared" si="3"/>
        <v>1</v>
      </c>
      <c r="J213" s="16" t="s">
        <v>48</v>
      </c>
      <c r="K213" s="15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16"/>
      <c r="Y213" s="16"/>
      <c r="Z213" s="16"/>
      <c r="AA213" s="16"/>
      <c r="AB213" s="16"/>
      <c r="AC213" s="71"/>
      <c r="AD213" s="23"/>
      <c r="AE213" s="23"/>
      <c r="AF213" s="23"/>
      <c r="AG213" s="23"/>
      <c r="AH213" s="74"/>
      <c r="AI213" s="23"/>
      <c r="AJ213" s="23"/>
      <c r="AK213" s="32" t="s">
        <v>38</v>
      </c>
      <c r="AL213" s="8" t="s">
        <v>32</v>
      </c>
      <c r="AM213" s="8" t="s">
        <v>43</v>
      </c>
      <c r="AN213" s="23" t="s">
        <v>40</v>
      </c>
      <c r="AO213" s="26"/>
    </row>
    <row r="214" spans="1:41" ht="25.5" customHeight="1" x14ac:dyDescent="0.25">
      <c r="A214" s="27">
        <v>202</v>
      </c>
      <c r="B214" s="8" t="s">
        <v>83</v>
      </c>
      <c r="C214" s="23" t="s">
        <v>84</v>
      </c>
      <c r="D214" s="10" t="s">
        <v>6</v>
      </c>
      <c r="E214" s="15">
        <v>44216</v>
      </c>
      <c r="F214" s="29" t="s">
        <v>68</v>
      </c>
      <c r="G214" s="10"/>
      <c r="H214" s="15">
        <v>44217</v>
      </c>
      <c r="I214" s="9">
        <f t="shared" si="3"/>
        <v>1</v>
      </c>
      <c r="J214" s="16" t="s">
        <v>48</v>
      </c>
      <c r="K214" s="15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16"/>
      <c r="Y214" s="16"/>
      <c r="Z214" s="16"/>
      <c r="AA214" s="16"/>
      <c r="AB214" s="16"/>
      <c r="AC214" s="71"/>
      <c r="AD214" s="23"/>
      <c r="AE214" s="23"/>
      <c r="AF214" s="23"/>
      <c r="AG214" s="23"/>
      <c r="AH214" s="74"/>
      <c r="AI214" s="23"/>
      <c r="AJ214" s="23"/>
      <c r="AK214" s="32" t="s">
        <v>38</v>
      </c>
      <c r="AL214" s="8" t="s">
        <v>32</v>
      </c>
      <c r="AM214" s="8" t="s">
        <v>43</v>
      </c>
      <c r="AN214" s="23" t="s">
        <v>41</v>
      </c>
      <c r="AO214" s="26"/>
    </row>
    <row r="215" spans="1:41" ht="25.5" customHeight="1" x14ac:dyDescent="0.25">
      <c r="A215" s="28">
        <v>203</v>
      </c>
      <c r="B215" s="8" t="s">
        <v>83</v>
      </c>
      <c r="C215" s="23" t="s">
        <v>84</v>
      </c>
      <c r="D215" s="10" t="s">
        <v>6</v>
      </c>
      <c r="E215" s="15">
        <v>44216</v>
      </c>
      <c r="F215" s="29" t="s">
        <v>68</v>
      </c>
      <c r="G215" s="10"/>
      <c r="H215" s="15">
        <v>44217</v>
      </c>
      <c r="I215" s="9">
        <f t="shared" si="3"/>
        <v>1</v>
      </c>
      <c r="J215" s="16" t="s">
        <v>48</v>
      </c>
      <c r="K215" s="15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16"/>
      <c r="Y215" s="16"/>
      <c r="Z215" s="16"/>
      <c r="AA215" s="16"/>
      <c r="AB215" s="16"/>
      <c r="AC215" s="71"/>
      <c r="AD215" s="23"/>
      <c r="AE215" s="23"/>
      <c r="AF215" s="23"/>
      <c r="AG215" s="23"/>
      <c r="AH215" s="74"/>
      <c r="AI215" s="23"/>
      <c r="AJ215" s="23"/>
      <c r="AK215" s="32" t="s">
        <v>38</v>
      </c>
      <c r="AL215" s="8" t="s">
        <v>32</v>
      </c>
      <c r="AM215" s="8" t="s">
        <v>43</v>
      </c>
      <c r="AN215" s="23" t="s">
        <v>40</v>
      </c>
      <c r="AO215" s="26"/>
    </row>
    <row r="216" spans="1:41" ht="25.5" customHeight="1" x14ac:dyDescent="0.25">
      <c r="A216" s="27">
        <v>204</v>
      </c>
      <c r="B216" s="8" t="s">
        <v>83</v>
      </c>
      <c r="C216" s="23" t="s">
        <v>84</v>
      </c>
      <c r="D216" s="10" t="s">
        <v>5</v>
      </c>
      <c r="E216" s="15">
        <v>44216</v>
      </c>
      <c r="F216" s="29" t="s">
        <v>68</v>
      </c>
      <c r="G216" s="10"/>
      <c r="H216" s="15">
        <v>44216</v>
      </c>
      <c r="I216" s="9">
        <f t="shared" si="3"/>
        <v>0</v>
      </c>
      <c r="J216" s="16" t="s">
        <v>48</v>
      </c>
      <c r="K216" s="15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16"/>
      <c r="Y216" s="16"/>
      <c r="Z216" s="16"/>
      <c r="AA216" s="16"/>
      <c r="AB216" s="16"/>
      <c r="AC216" s="71"/>
      <c r="AD216" s="23"/>
      <c r="AE216" s="23"/>
      <c r="AF216" s="23"/>
      <c r="AG216" s="23"/>
      <c r="AH216" s="74"/>
      <c r="AI216" s="23"/>
      <c r="AJ216" s="23"/>
      <c r="AK216" s="32" t="s">
        <v>38</v>
      </c>
      <c r="AL216" s="8" t="s">
        <v>31</v>
      </c>
      <c r="AM216" s="8" t="s">
        <v>43</v>
      </c>
      <c r="AN216" s="23" t="s">
        <v>40</v>
      </c>
      <c r="AO216" s="26"/>
    </row>
    <row r="217" spans="1:41" ht="25.5" customHeight="1" x14ac:dyDescent="0.25">
      <c r="A217" s="28">
        <v>205</v>
      </c>
      <c r="B217" s="8" t="s">
        <v>83</v>
      </c>
      <c r="C217" s="23" t="s">
        <v>84</v>
      </c>
      <c r="D217" s="10" t="s">
        <v>4</v>
      </c>
      <c r="E217" s="15">
        <v>44216</v>
      </c>
      <c r="F217" s="29" t="s">
        <v>68</v>
      </c>
      <c r="G217" s="10"/>
      <c r="H217" s="15">
        <v>44216</v>
      </c>
      <c r="I217" s="9">
        <f t="shared" si="3"/>
        <v>0</v>
      </c>
      <c r="J217" s="16" t="s">
        <v>48</v>
      </c>
      <c r="K217" s="15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16"/>
      <c r="Y217" s="16"/>
      <c r="Z217" s="16"/>
      <c r="AA217" s="16"/>
      <c r="AB217" s="16"/>
      <c r="AC217" s="71"/>
      <c r="AD217" s="23"/>
      <c r="AE217" s="23"/>
      <c r="AF217" s="23"/>
      <c r="AG217" s="23"/>
      <c r="AH217" s="74"/>
      <c r="AI217" s="23"/>
      <c r="AJ217" s="23"/>
      <c r="AK217" s="32" t="s">
        <v>38</v>
      </c>
      <c r="AL217" s="8" t="s">
        <v>31</v>
      </c>
      <c r="AM217" s="8" t="s">
        <v>43</v>
      </c>
      <c r="AN217" s="23" t="s">
        <v>40</v>
      </c>
      <c r="AO217" s="26"/>
    </row>
    <row r="218" spans="1:41" ht="25.5" customHeight="1" x14ac:dyDescent="0.25">
      <c r="A218" s="27">
        <v>206</v>
      </c>
      <c r="B218" s="8" t="s">
        <v>83</v>
      </c>
      <c r="C218" s="23" t="s">
        <v>84</v>
      </c>
      <c r="D218" s="10" t="s">
        <v>6</v>
      </c>
      <c r="E218" s="15">
        <v>44216</v>
      </c>
      <c r="F218" s="29" t="s">
        <v>68</v>
      </c>
      <c r="G218" s="10"/>
      <c r="H218" s="15">
        <v>44216</v>
      </c>
      <c r="I218" s="9">
        <f t="shared" si="3"/>
        <v>0</v>
      </c>
      <c r="J218" s="16" t="s">
        <v>48</v>
      </c>
      <c r="K218" s="15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16"/>
      <c r="Y218" s="16"/>
      <c r="Z218" s="16"/>
      <c r="AA218" s="16"/>
      <c r="AB218" s="16"/>
      <c r="AC218" s="71"/>
      <c r="AD218" s="23"/>
      <c r="AE218" s="23"/>
      <c r="AF218" s="23"/>
      <c r="AG218" s="23"/>
      <c r="AH218" s="74"/>
      <c r="AI218" s="23"/>
      <c r="AJ218" s="23"/>
      <c r="AK218" s="32" t="s">
        <v>38</v>
      </c>
      <c r="AL218" s="8" t="s">
        <v>31</v>
      </c>
      <c r="AM218" s="8" t="s">
        <v>43</v>
      </c>
      <c r="AN218" s="23" t="s">
        <v>40</v>
      </c>
      <c r="AO218" s="26"/>
    </row>
    <row r="219" spans="1:41" ht="25.5" customHeight="1" x14ac:dyDescent="0.25">
      <c r="A219" s="28">
        <v>207</v>
      </c>
      <c r="B219" s="8" t="s">
        <v>83</v>
      </c>
      <c r="C219" s="23" t="s">
        <v>84</v>
      </c>
      <c r="D219" s="10" t="s">
        <v>5</v>
      </c>
      <c r="E219" s="15">
        <v>44216</v>
      </c>
      <c r="F219" s="29" t="s">
        <v>68</v>
      </c>
      <c r="G219" s="10"/>
      <c r="H219" s="15">
        <v>44216</v>
      </c>
      <c r="I219" s="9">
        <f t="shared" si="3"/>
        <v>0</v>
      </c>
      <c r="J219" s="16" t="s">
        <v>48</v>
      </c>
      <c r="K219" s="15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16"/>
      <c r="Y219" s="16"/>
      <c r="Z219" s="16"/>
      <c r="AA219" s="16"/>
      <c r="AB219" s="16"/>
      <c r="AC219" s="71"/>
      <c r="AD219" s="23"/>
      <c r="AE219" s="23"/>
      <c r="AF219" s="23"/>
      <c r="AG219" s="23"/>
      <c r="AH219" s="74"/>
      <c r="AI219" s="23"/>
      <c r="AJ219" s="23"/>
      <c r="AK219" s="32" t="s">
        <v>38</v>
      </c>
      <c r="AL219" s="8" t="s">
        <v>31</v>
      </c>
      <c r="AM219" s="8" t="s">
        <v>43</v>
      </c>
      <c r="AN219" s="23" t="s">
        <v>40</v>
      </c>
      <c r="AO219" s="26"/>
    </row>
    <row r="220" spans="1:41" ht="25.5" customHeight="1" x14ac:dyDescent="0.25">
      <c r="A220" s="27">
        <v>208</v>
      </c>
      <c r="B220" s="8" t="s">
        <v>83</v>
      </c>
      <c r="C220" s="23" t="s">
        <v>84</v>
      </c>
      <c r="D220" s="10" t="s">
        <v>5</v>
      </c>
      <c r="E220" s="15">
        <v>44217</v>
      </c>
      <c r="F220" s="29" t="s">
        <v>68</v>
      </c>
      <c r="G220" s="10"/>
      <c r="H220" s="15">
        <v>44217</v>
      </c>
      <c r="I220" s="9">
        <f t="shared" si="3"/>
        <v>0</v>
      </c>
      <c r="J220" s="16" t="s">
        <v>48</v>
      </c>
      <c r="K220" s="15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16"/>
      <c r="Y220" s="16"/>
      <c r="Z220" s="16"/>
      <c r="AA220" s="16"/>
      <c r="AB220" s="16"/>
      <c r="AC220" s="71"/>
      <c r="AD220" s="23"/>
      <c r="AE220" s="23"/>
      <c r="AF220" s="23"/>
      <c r="AG220" s="23"/>
      <c r="AH220" s="74"/>
      <c r="AI220" s="23"/>
      <c r="AJ220" s="23"/>
      <c r="AK220" s="32" t="s">
        <v>38</v>
      </c>
      <c r="AL220" s="23" t="s">
        <v>32</v>
      </c>
      <c r="AM220" s="8" t="s">
        <v>43</v>
      </c>
      <c r="AN220" s="8" t="s">
        <v>40</v>
      </c>
      <c r="AO220" s="26"/>
    </row>
    <row r="221" spans="1:41" ht="25.5" customHeight="1" x14ac:dyDescent="0.25">
      <c r="A221" s="28">
        <v>209</v>
      </c>
      <c r="B221" s="8" t="s">
        <v>83</v>
      </c>
      <c r="C221" s="23" t="s">
        <v>84</v>
      </c>
      <c r="D221" s="10" t="s">
        <v>5</v>
      </c>
      <c r="E221" s="15">
        <v>44217</v>
      </c>
      <c r="F221" s="29" t="s">
        <v>68</v>
      </c>
      <c r="G221" s="10"/>
      <c r="H221" s="15">
        <v>44217</v>
      </c>
      <c r="I221" s="9">
        <f t="shared" si="3"/>
        <v>0</v>
      </c>
      <c r="J221" s="16" t="s">
        <v>48</v>
      </c>
      <c r="K221" s="15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16"/>
      <c r="Y221" s="16"/>
      <c r="Z221" s="16"/>
      <c r="AA221" s="16"/>
      <c r="AB221" s="16"/>
      <c r="AC221" s="71"/>
      <c r="AD221" s="23"/>
      <c r="AE221" s="23"/>
      <c r="AF221" s="23"/>
      <c r="AG221" s="23"/>
      <c r="AH221" s="74"/>
      <c r="AI221" s="23"/>
      <c r="AJ221" s="23"/>
      <c r="AK221" s="32" t="s">
        <v>38</v>
      </c>
      <c r="AL221" s="23" t="s">
        <v>32</v>
      </c>
      <c r="AM221" s="23" t="s">
        <v>43</v>
      </c>
      <c r="AN221" s="23" t="s">
        <v>40</v>
      </c>
      <c r="AO221" s="26"/>
    </row>
    <row r="222" spans="1:41" ht="25.5" customHeight="1" x14ac:dyDescent="0.25">
      <c r="A222" s="27">
        <v>210</v>
      </c>
      <c r="B222" s="8" t="s">
        <v>83</v>
      </c>
      <c r="C222" s="23" t="s">
        <v>84</v>
      </c>
      <c r="D222" s="10" t="s">
        <v>5</v>
      </c>
      <c r="E222" s="15">
        <v>44217</v>
      </c>
      <c r="F222" s="29" t="s">
        <v>68</v>
      </c>
      <c r="G222" s="10"/>
      <c r="H222" s="15">
        <v>44217</v>
      </c>
      <c r="I222" s="9">
        <f t="shared" si="3"/>
        <v>0</v>
      </c>
      <c r="J222" s="16" t="s">
        <v>48</v>
      </c>
      <c r="K222" s="15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16"/>
      <c r="Y222" s="16"/>
      <c r="Z222" s="16"/>
      <c r="AA222" s="16"/>
      <c r="AB222" s="16"/>
      <c r="AC222" s="71"/>
      <c r="AD222" s="23"/>
      <c r="AE222" s="23"/>
      <c r="AF222" s="23"/>
      <c r="AG222" s="23"/>
      <c r="AH222" s="74"/>
      <c r="AI222" s="23"/>
      <c r="AJ222" s="23"/>
      <c r="AK222" s="32" t="s">
        <v>38</v>
      </c>
      <c r="AL222" s="23" t="s">
        <v>32</v>
      </c>
      <c r="AM222" s="23" t="s">
        <v>43</v>
      </c>
      <c r="AN222" s="23" t="s">
        <v>40</v>
      </c>
      <c r="AO222" s="26"/>
    </row>
    <row r="223" spans="1:41" ht="25.5" customHeight="1" x14ac:dyDescent="0.25">
      <c r="A223" s="28">
        <v>211</v>
      </c>
      <c r="B223" s="8" t="s">
        <v>83</v>
      </c>
      <c r="C223" s="23" t="s">
        <v>84</v>
      </c>
      <c r="D223" s="10" t="s">
        <v>5</v>
      </c>
      <c r="E223" s="15">
        <v>44217</v>
      </c>
      <c r="F223" s="29" t="s">
        <v>68</v>
      </c>
      <c r="G223" s="10"/>
      <c r="H223" s="15">
        <v>44217</v>
      </c>
      <c r="I223" s="9">
        <f t="shared" si="3"/>
        <v>0</v>
      </c>
      <c r="J223" s="16" t="s">
        <v>48</v>
      </c>
      <c r="K223" s="15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16"/>
      <c r="Y223" s="16"/>
      <c r="Z223" s="16"/>
      <c r="AA223" s="16"/>
      <c r="AB223" s="16"/>
      <c r="AC223" s="71"/>
      <c r="AD223" s="23"/>
      <c r="AE223" s="23"/>
      <c r="AF223" s="23"/>
      <c r="AG223" s="23"/>
      <c r="AH223" s="74"/>
      <c r="AI223" s="23"/>
      <c r="AJ223" s="23"/>
      <c r="AK223" s="32" t="s">
        <v>38</v>
      </c>
      <c r="AL223" s="8" t="s">
        <v>32</v>
      </c>
      <c r="AM223" s="23" t="s">
        <v>43</v>
      </c>
      <c r="AN223" s="23" t="s">
        <v>40</v>
      </c>
      <c r="AO223" s="26"/>
    </row>
    <row r="224" spans="1:41" ht="25.5" customHeight="1" x14ac:dyDescent="0.25">
      <c r="A224" s="27">
        <v>212</v>
      </c>
      <c r="B224" s="8" t="s">
        <v>83</v>
      </c>
      <c r="C224" s="23" t="s">
        <v>84</v>
      </c>
      <c r="D224" s="10" t="s">
        <v>6</v>
      </c>
      <c r="E224" s="15">
        <v>44217</v>
      </c>
      <c r="F224" s="29" t="s">
        <v>68</v>
      </c>
      <c r="G224" s="10"/>
      <c r="H224" s="15">
        <v>44217</v>
      </c>
      <c r="I224" s="9">
        <f t="shared" si="3"/>
        <v>0</v>
      </c>
      <c r="J224" s="16" t="s">
        <v>48</v>
      </c>
      <c r="K224" s="15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16"/>
      <c r="Y224" s="16"/>
      <c r="Z224" s="16"/>
      <c r="AA224" s="16"/>
      <c r="AB224" s="16"/>
      <c r="AC224" s="71"/>
      <c r="AD224" s="23"/>
      <c r="AE224" s="23"/>
      <c r="AF224" s="23"/>
      <c r="AG224" s="23"/>
      <c r="AH224" s="74"/>
      <c r="AI224" s="23"/>
      <c r="AJ224" s="23"/>
      <c r="AK224" s="32" t="s">
        <v>38</v>
      </c>
      <c r="AL224" s="8" t="s">
        <v>32</v>
      </c>
      <c r="AM224" s="8" t="s">
        <v>43</v>
      </c>
      <c r="AN224" s="23" t="s">
        <v>40</v>
      </c>
      <c r="AO224" s="26"/>
    </row>
    <row r="225" spans="1:41" ht="25.5" customHeight="1" x14ac:dyDescent="0.25">
      <c r="A225" s="28">
        <v>213</v>
      </c>
      <c r="B225" s="8" t="s">
        <v>83</v>
      </c>
      <c r="C225" s="23" t="s">
        <v>85</v>
      </c>
      <c r="D225" s="10" t="s">
        <v>4</v>
      </c>
      <c r="E225" s="15">
        <v>44217</v>
      </c>
      <c r="F225" s="29" t="s">
        <v>51</v>
      </c>
      <c r="G225" s="10"/>
      <c r="H225" s="15"/>
      <c r="I225" s="9" t="str">
        <f t="shared" si="3"/>
        <v/>
      </c>
      <c r="J225" s="16" t="s">
        <v>47</v>
      </c>
      <c r="K225" s="15">
        <v>44228</v>
      </c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16"/>
      <c r="Y225" s="16"/>
      <c r="Z225" s="16"/>
      <c r="AA225" s="16"/>
      <c r="AB225" s="16"/>
      <c r="AC225" s="71"/>
      <c r="AD225" s="23"/>
      <c r="AE225" s="23"/>
      <c r="AF225" s="23"/>
      <c r="AG225" s="23"/>
      <c r="AH225" s="74"/>
      <c r="AI225" s="23"/>
      <c r="AJ225" s="23"/>
      <c r="AK225" s="32" t="s">
        <v>38</v>
      </c>
      <c r="AL225" s="8" t="s">
        <v>32</v>
      </c>
      <c r="AM225" s="8" t="s">
        <v>43</v>
      </c>
      <c r="AN225" s="23" t="s">
        <v>40</v>
      </c>
      <c r="AO225" s="26"/>
    </row>
    <row r="226" spans="1:41" ht="25.5" customHeight="1" x14ac:dyDescent="0.25">
      <c r="A226" s="27">
        <v>214</v>
      </c>
      <c r="B226" s="8" t="s">
        <v>83</v>
      </c>
      <c r="C226" s="23" t="s">
        <v>85</v>
      </c>
      <c r="D226" s="10" t="s">
        <v>6</v>
      </c>
      <c r="E226" s="15">
        <v>44217</v>
      </c>
      <c r="F226" s="29" t="s">
        <v>51</v>
      </c>
      <c r="G226" s="10"/>
      <c r="H226" s="15"/>
      <c r="I226" s="9" t="str">
        <f t="shared" si="3"/>
        <v/>
      </c>
      <c r="J226" s="16" t="s">
        <v>47</v>
      </c>
      <c r="K226" s="15">
        <v>44228</v>
      </c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16"/>
      <c r="Y226" s="16"/>
      <c r="Z226" s="16"/>
      <c r="AA226" s="16"/>
      <c r="AB226" s="16"/>
      <c r="AC226" s="71"/>
      <c r="AD226" s="23"/>
      <c r="AE226" s="23"/>
      <c r="AF226" s="23"/>
      <c r="AG226" s="23"/>
      <c r="AH226" s="74"/>
      <c r="AI226" s="23"/>
      <c r="AJ226" s="23"/>
      <c r="AK226" s="32" t="s">
        <v>35</v>
      </c>
      <c r="AL226" s="8" t="s">
        <v>32</v>
      </c>
      <c r="AM226" s="8" t="s">
        <v>43</v>
      </c>
      <c r="AN226" s="23" t="s">
        <v>40</v>
      </c>
      <c r="AO226" s="26"/>
    </row>
    <row r="227" spans="1:41" ht="25.5" customHeight="1" x14ac:dyDescent="0.25">
      <c r="A227" s="28">
        <v>215</v>
      </c>
      <c r="B227" s="8" t="s">
        <v>83</v>
      </c>
      <c r="C227" s="23" t="s">
        <v>84</v>
      </c>
      <c r="D227" s="10" t="s">
        <v>4</v>
      </c>
      <c r="E227" s="15">
        <v>44217</v>
      </c>
      <c r="F227" s="29" t="s">
        <v>57</v>
      </c>
      <c r="G227" s="10"/>
      <c r="H227" s="15">
        <v>44217</v>
      </c>
      <c r="I227" s="9">
        <f t="shared" si="3"/>
        <v>0</v>
      </c>
      <c r="J227" s="16" t="s">
        <v>48</v>
      </c>
      <c r="K227" s="15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16"/>
      <c r="Y227" s="16"/>
      <c r="Z227" s="16"/>
      <c r="AA227" s="16"/>
      <c r="AB227" s="16"/>
      <c r="AC227" s="71"/>
      <c r="AD227" s="23"/>
      <c r="AE227" s="23"/>
      <c r="AF227" s="23"/>
      <c r="AG227" s="23"/>
      <c r="AH227" s="74"/>
      <c r="AI227" s="23"/>
      <c r="AJ227" s="23"/>
      <c r="AK227" s="32" t="s">
        <v>38</v>
      </c>
      <c r="AL227" s="8" t="s">
        <v>32</v>
      </c>
      <c r="AM227" s="8" t="s">
        <v>44</v>
      </c>
      <c r="AN227" s="23" t="s">
        <v>40</v>
      </c>
      <c r="AO227" s="26"/>
    </row>
    <row r="228" spans="1:41" ht="25.5" customHeight="1" x14ac:dyDescent="0.25">
      <c r="A228" s="27">
        <v>216</v>
      </c>
      <c r="B228" s="8" t="s">
        <v>83</v>
      </c>
      <c r="C228" s="23" t="s">
        <v>84</v>
      </c>
      <c r="D228" s="10" t="s">
        <v>6</v>
      </c>
      <c r="E228" s="15">
        <v>44217</v>
      </c>
      <c r="F228" s="29" t="s">
        <v>56</v>
      </c>
      <c r="G228" s="10"/>
      <c r="H228" s="15">
        <v>44217</v>
      </c>
      <c r="I228" s="9">
        <f t="shared" si="3"/>
        <v>0</v>
      </c>
      <c r="J228" s="16" t="s">
        <v>48</v>
      </c>
      <c r="K228" s="15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16"/>
      <c r="Y228" s="16"/>
      <c r="Z228" s="16"/>
      <c r="AA228" s="16"/>
      <c r="AB228" s="16"/>
      <c r="AC228" s="71"/>
      <c r="AD228" s="23"/>
      <c r="AE228" s="23"/>
      <c r="AF228" s="23"/>
      <c r="AG228" s="23"/>
      <c r="AH228" s="74"/>
      <c r="AI228" s="23"/>
      <c r="AJ228" s="23"/>
      <c r="AK228" s="32" t="s">
        <v>38</v>
      </c>
      <c r="AL228" s="8" t="s">
        <v>32</v>
      </c>
      <c r="AM228" s="8" t="s">
        <v>43</v>
      </c>
      <c r="AN228" s="23" t="s">
        <v>40</v>
      </c>
      <c r="AO228" s="26"/>
    </row>
    <row r="229" spans="1:41" ht="25.5" customHeight="1" x14ac:dyDescent="0.25">
      <c r="A229" s="28">
        <v>217</v>
      </c>
      <c r="B229" s="8" t="s">
        <v>83</v>
      </c>
      <c r="C229" s="23" t="s">
        <v>85</v>
      </c>
      <c r="D229" s="10" t="s">
        <v>6</v>
      </c>
      <c r="E229" s="15">
        <v>44217</v>
      </c>
      <c r="F229" s="29" t="s">
        <v>51</v>
      </c>
      <c r="G229" s="10"/>
      <c r="H229" s="15"/>
      <c r="I229" s="9" t="str">
        <f t="shared" si="3"/>
        <v/>
      </c>
      <c r="J229" s="16" t="s">
        <v>47</v>
      </c>
      <c r="K229" s="15">
        <v>44228</v>
      </c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16"/>
      <c r="Y229" s="16"/>
      <c r="Z229" s="16"/>
      <c r="AA229" s="16"/>
      <c r="AB229" s="16"/>
      <c r="AC229" s="71"/>
      <c r="AD229" s="23"/>
      <c r="AE229" s="23"/>
      <c r="AF229" s="23"/>
      <c r="AG229" s="23"/>
      <c r="AH229" s="74"/>
      <c r="AI229" s="23"/>
      <c r="AJ229" s="23"/>
      <c r="AK229" s="32" t="s">
        <v>35</v>
      </c>
      <c r="AL229" s="23" t="s">
        <v>32</v>
      </c>
      <c r="AM229" s="8" t="s">
        <v>43</v>
      </c>
      <c r="AN229" s="23" t="s">
        <v>40</v>
      </c>
      <c r="AO229" s="26"/>
    </row>
    <row r="230" spans="1:41" ht="25.5" customHeight="1" x14ac:dyDescent="0.25">
      <c r="A230" s="27">
        <v>218</v>
      </c>
      <c r="B230" s="8" t="s">
        <v>83</v>
      </c>
      <c r="C230" s="8" t="s">
        <v>84</v>
      </c>
      <c r="D230" s="10" t="s">
        <v>6</v>
      </c>
      <c r="E230" s="15">
        <v>44217</v>
      </c>
      <c r="F230" s="29" t="s">
        <v>51</v>
      </c>
      <c r="G230" s="10"/>
      <c r="H230" s="15">
        <v>44223</v>
      </c>
      <c r="I230" s="9">
        <f t="shared" si="3"/>
        <v>6</v>
      </c>
      <c r="J230" s="16" t="s">
        <v>48</v>
      </c>
      <c r="K230" s="15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16"/>
      <c r="Y230" s="16"/>
      <c r="Z230" s="16"/>
      <c r="AA230" s="16"/>
      <c r="AB230" s="16"/>
      <c r="AC230" s="71"/>
      <c r="AD230" s="23"/>
      <c r="AE230" s="23"/>
      <c r="AF230" s="23"/>
      <c r="AG230" s="23"/>
      <c r="AH230" s="74"/>
      <c r="AI230" s="23"/>
      <c r="AJ230" s="23"/>
      <c r="AK230" s="32" t="s">
        <v>38</v>
      </c>
      <c r="AL230" s="23" t="s">
        <v>32</v>
      </c>
      <c r="AM230" s="8" t="s">
        <v>43</v>
      </c>
      <c r="AN230" s="23" t="s">
        <v>40</v>
      </c>
      <c r="AO230" s="26"/>
    </row>
    <row r="231" spans="1:41" ht="25.5" customHeight="1" x14ac:dyDescent="0.25">
      <c r="A231" s="28">
        <v>219</v>
      </c>
      <c r="B231" s="8" t="s">
        <v>83</v>
      </c>
      <c r="C231" s="8" t="s">
        <v>84</v>
      </c>
      <c r="D231" s="10" t="s">
        <v>4</v>
      </c>
      <c r="E231" s="15">
        <v>44217</v>
      </c>
      <c r="F231" s="29" t="s">
        <v>68</v>
      </c>
      <c r="G231" s="10"/>
      <c r="H231" s="15">
        <v>44217</v>
      </c>
      <c r="I231" s="9">
        <f t="shared" si="3"/>
        <v>0</v>
      </c>
      <c r="J231" s="16" t="s">
        <v>48</v>
      </c>
      <c r="K231" s="15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16"/>
      <c r="Y231" s="16"/>
      <c r="Z231" s="16"/>
      <c r="AA231" s="16"/>
      <c r="AB231" s="16"/>
      <c r="AC231" s="71"/>
      <c r="AD231" s="23"/>
      <c r="AE231" s="23"/>
      <c r="AF231" s="23"/>
      <c r="AG231" s="23"/>
      <c r="AH231" s="74"/>
      <c r="AI231" s="23"/>
      <c r="AJ231" s="23"/>
      <c r="AK231" s="32" t="s">
        <v>38</v>
      </c>
      <c r="AL231" s="23" t="s">
        <v>32</v>
      </c>
      <c r="AM231" s="23" t="s">
        <v>43</v>
      </c>
      <c r="AN231" s="23" t="s">
        <v>40</v>
      </c>
      <c r="AO231" s="26"/>
    </row>
    <row r="232" spans="1:41" ht="25.5" customHeight="1" x14ac:dyDescent="0.25">
      <c r="A232" s="27">
        <v>220</v>
      </c>
      <c r="B232" s="8" t="s">
        <v>83</v>
      </c>
      <c r="C232" s="8" t="s">
        <v>84</v>
      </c>
      <c r="D232" s="10" t="s">
        <v>5</v>
      </c>
      <c r="E232" s="15">
        <v>44217</v>
      </c>
      <c r="F232" s="29" t="s">
        <v>68</v>
      </c>
      <c r="G232" s="10"/>
      <c r="H232" s="15">
        <v>44217</v>
      </c>
      <c r="I232" s="9">
        <f t="shared" si="3"/>
        <v>0</v>
      </c>
      <c r="J232" s="16" t="s">
        <v>48</v>
      </c>
      <c r="K232" s="15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16"/>
      <c r="Y232" s="16"/>
      <c r="Z232" s="16"/>
      <c r="AA232" s="16"/>
      <c r="AB232" s="16"/>
      <c r="AC232" s="71"/>
      <c r="AD232" s="23"/>
      <c r="AE232" s="23"/>
      <c r="AF232" s="23"/>
      <c r="AG232" s="23"/>
      <c r="AH232" s="74"/>
      <c r="AI232" s="23"/>
      <c r="AJ232" s="23"/>
      <c r="AK232" s="32" t="s">
        <v>38</v>
      </c>
      <c r="AL232" s="23" t="s">
        <v>32</v>
      </c>
      <c r="AM232" s="23" t="s">
        <v>43</v>
      </c>
      <c r="AN232" s="8" t="s">
        <v>40</v>
      </c>
      <c r="AO232" s="26"/>
    </row>
    <row r="233" spans="1:41" ht="25.5" customHeight="1" x14ac:dyDescent="0.25">
      <c r="A233" s="28">
        <v>221</v>
      </c>
      <c r="B233" s="8" t="s">
        <v>83</v>
      </c>
      <c r="C233" s="8" t="s">
        <v>84</v>
      </c>
      <c r="D233" s="10" t="s">
        <v>5</v>
      </c>
      <c r="E233" s="15">
        <v>44217</v>
      </c>
      <c r="F233" s="29" t="s">
        <v>68</v>
      </c>
      <c r="G233" s="10"/>
      <c r="H233" s="15">
        <v>44217</v>
      </c>
      <c r="I233" s="9">
        <f t="shared" si="3"/>
        <v>0</v>
      </c>
      <c r="J233" s="16" t="s">
        <v>48</v>
      </c>
      <c r="K233" s="15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16"/>
      <c r="Y233" s="16"/>
      <c r="Z233" s="16"/>
      <c r="AA233" s="16"/>
      <c r="AB233" s="16"/>
      <c r="AC233" s="71"/>
      <c r="AD233" s="23"/>
      <c r="AE233" s="23"/>
      <c r="AF233" s="23"/>
      <c r="AG233" s="23"/>
      <c r="AH233" s="74"/>
      <c r="AI233" s="23"/>
      <c r="AJ233" s="23"/>
      <c r="AK233" s="32" t="s">
        <v>38</v>
      </c>
      <c r="AL233" s="8" t="s">
        <v>33</v>
      </c>
      <c r="AM233" s="23" t="s">
        <v>43</v>
      </c>
      <c r="AN233" s="23" t="s">
        <v>40</v>
      </c>
      <c r="AO233" s="26"/>
    </row>
    <row r="234" spans="1:41" ht="25.5" customHeight="1" x14ac:dyDescent="0.25">
      <c r="A234" s="27">
        <v>222</v>
      </c>
      <c r="B234" s="8" t="s">
        <v>83</v>
      </c>
      <c r="C234" s="8" t="s">
        <v>84</v>
      </c>
      <c r="D234" s="10" t="s">
        <v>5</v>
      </c>
      <c r="E234" s="15">
        <v>44217</v>
      </c>
      <c r="F234" s="29" t="s">
        <v>68</v>
      </c>
      <c r="G234" s="10"/>
      <c r="H234" s="15">
        <v>44217</v>
      </c>
      <c r="I234" s="9">
        <f t="shared" si="3"/>
        <v>0</v>
      </c>
      <c r="J234" s="16" t="s">
        <v>48</v>
      </c>
      <c r="K234" s="15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16"/>
      <c r="Y234" s="16"/>
      <c r="Z234" s="16"/>
      <c r="AA234" s="16"/>
      <c r="AB234" s="16"/>
      <c r="AC234" s="71"/>
      <c r="AD234" s="23"/>
      <c r="AE234" s="23"/>
      <c r="AF234" s="23"/>
      <c r="AG234" s="23"/>
      <c r="AH234" s="74"/>
      <c r="AI234" s="23"/>
      <c r="AJ234" s="23"/>
      <c r="AK234" s="32" t="s">
        <v>38</v>
      </c>
      <c r="AL234" s="8" t="s">
        <v>33</v>
      </c>
      <c r="AM234" s="8" t="s">
        <v>43</v>
      </c>
      <c r="AN234" s="23" t="s">
        <v>40</v>
      </c>
      <c r="AO234" s="26"/>
    </row>
    <row r="235" spans="1:41" ht="25.5" customHeight="1" x14ac:dyDescent="0.25">
      <c r="A235" s="28">
        <v>223</v>
      </c>
      <c r="B235" s="8" t="s">
        <v>83</v>
      </c>
      <c r="C235" s="8" t="s">
        <v>84</v>
      </c>
      <c r="D235" s="10" t="s">
        <v>5</v>
      </c>
      <c r="E235" s="15">
        <v>44217</v>
      </c>
      <c r="F235" s="29" t="s">
        <v>68</v>
      </c>
      <c r="G235" s="10"/>
      <c r="H235" s="15">
        <v>44217</v>
      </c>
      <c r="I235" s="9">
        <f t="shared" si="3"/>
        <v>0</v>
      </c>
      <c r="J235" s="16" t="s">
        <v>48</v>
      </c>
      <c r="K235" s="15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16"/>
      <c r="Y235" s="16"/>
      <c r="Z235" s="16"/>
      <c r="AA235" s="16"/>
      <c r="AB235" s="16"/>
      <c r="AC235" s="71"/>
      <c r="AD235" s="23"/>
      <c r="AE235" s="23"/>
      <c r="AF235" s="23"/>
      <c r="AG235" s="23"/>
      <c r="AH235" s="74"/>
      <c r="AI235" s="23"/>
      <c r="AJ235" s="23"/>
      <c r="AK235" s="32" t="s">
        <v>38</v>
      </c>
      <c r="AL235" s="8" t="s">
        <v>33</v>
      </c>
      <c r="AM235" s="23" t="s">
        <v>43</v>
      </c>
      <c r="AN235" s="23" t="s">
        <v>40</v>
      </c>
      <c r="AO235" s="26"/>
    </row>
    <row r="236" spans="1:41" ht="25.5" customHeight="1" x14ac:dyDescent="0.25">
      <c r="A236" s="27">
        <v>224</v>
      </c>
      <c r="B236" s="8" t="s">
        <v>83</v>
      </c>
      <c r="C236" s="8" t="s">
        <v>84</v>
      </c>
      <c r="D236" s="10" t="s">
        <v>5</v>
      </c>
      <c r="E236" s="15">
        <v>44217</v>
      </c>
      <c r="F236" s="29" t="s">
        <v>68</v>
      </c>
      <c r="G236" s="10"/>
      <c r="H236" s="15">
        <v>44217</v>
      </c>
      <c r="I236" s="9">
        <f t="shared" si="3"/>
        <v>0</v>
      </c>
      <c r="J236" s="16" t="s">
        <v>48</v>
      </c>
      <c r="K236" s="15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16"/>
      <c r="Y236" s="16"/>
      <c r="Z236" s="16"/>
      <c r="AA236" s="16"/>
      <c r="AB236" s="16"/>
      <c r="AC236" s="71"/>
      <c r="AD236" s="23"/>
      <c r="AE236" s="23"/>
      <c r="AF236" s="23"/>
      <c r="AG236" s="23"/>
      <c r="AH236" s="74"/>
      <c r="AI236" s="23"/>
      <c r="AJ236" s="23"/>
      <c r="AK236" s="32" t="s">
        <v>38</v>
      </c>
      <c r="AL236" s="8" t="s">
        <v>31</v>
      </c>
      <c r="AM236" s="23" t="s">
        <v>43</v>
      </c>
      <c r="AN236" s="23" t="s">
        <v>40</v>
      </c>
      <c r="AO236" s="26"/>
    </row>
    <row r="237" spans="1:41" ht="25.5" customHeight="1" x14ac:dyDescent="0.25">
      <c r="A237" s="28">
        <v>225</v>
      </c>
      <c r="B237" s="8" t="s">
        <v>83</v>
      </c>
      <c r="C237" s="8" t="s">
        <v>84</v>
      </c>
      <c r="D237" s="10" t="s">
        <v>5</v>
      </c>
      <c r="E237" s="15">
        <v>44217</v>
      </c>
      <c r="F237" s="29" t="s">
        <v>68</v>
      </c>
      <c r="G237" s="10"/>
      <c r="H237" s="15">
        <v>44217</v>
      </c>
      <c r="I237" s="9">
        <f t="shared" si="3"/>
        <v>0</v>
      </c>
      <c r="J237" s="16" t="s">
        <v>48</v>
      </c>
      <c r="K237" s="15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16"/>
      <c r="Y237" s="16"/>
      <c r="Z237" s="16"/>
      <c r="AA237" s="16"/>
      <c r="AB237" s="16"/>
      <c r="AC237" s="71"/>
      <c r="AD237" s="23"/>
      <c r="AE237" s="23"/>
      <c r="AF237" s="23"/>
      <c r="AG237" s="23"/>
      <c r="AH237" s="74"/>
      <c r="AI237" s="23"/>
      <c r="AJ237" s="23"/>
      <c r="AK237" s="32" t="s">
        <v>38</v>
      </c>
      <c r="AL237" s="8" t="s">
        <v>31</v>
      </c>
      <c r="AM237" s="23" t="s">
        <v>43</v>
      </c>
      <c r="AN237" s="23" t="s">
        <v>40</v>
      </c>
      <c r="AO237" s="26"/>
    </row>
    <row r="238" spans="1:41" ht="25.5" customHeight="1" x14ac:dyDescent="0.25">
      <c r="A238" s="27">
        <v>226</v>
      </c>
      <c r="B238" s="8" t="s">
        <v>83</v>
      </c>
      <c r="C238" s="8" t="s">
        <v>84</v>
      </c>
      <c r="D238" s="10" t="s">
        <v>5</v>
      </c>
      <c r="E238" s="15">
        <v>44217</v>
      </c>
      <c r="F238" s="29" t="s">
        <v>68</v>
      </c>
      <c r="G238" s="10"/>
      <c r="H238" s="15">
        <v>44217</v>
      </c>
      <c r="I238" s="9">
        <f t="shared" si="3"/>
        <v>0</v>
      </c>
      <c r="J238" s="16" t="s">
        <v>48</v>
      </c>
      <c r="K238" s="15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16"/>
      <c r="Y238" s="16"/>
      <c r="Z238" s="16"/>
      <c r="AA238" s="16"/>
      <c r="AB238" s="16"/>
      <c r="AC238" s="71"/>
      <c r="AD238" s="23"/>
      <c r="AE238" s="23"/>
      <c r="AF238" s="23"/>
      <c r="AG238" s="23"/>
      <c r="AH238" s="74"/>
      <c r="AI238" s="23"/>
      <c r="AJ238" s="23"/>
      <c r="AK238" s="32" t="s">
        <v>38</v>
      </c>
      <c r="AL238" s="8" t="s">
        <v>31</v>
      </c>
      <c r="AM238" s="8" t="s">
        <v>43</v>
      </c>
      <c r="AN238" s="23" t="s">
        <v>40</v>
      </c>
      <c r="AO238" s="26"/>
    </row>
    <row r="239" spans="1:41" ht="25.5" customHeight="1" x14ac:dyDescent="0.25">
      <c r="A239" s="28">
        <v>227</v>
      </c>
      <c r="B239" s="8" t="s">
        <v>83</v>
      </c>
      <c r="C239" s="8" t="s">
        <v>84</v>
      </c>
      <c r="D239" s="10" t="s">
        <v>5</v>
      </c>
      <c r="E239" s="15">
        <v>44217</v>
      </c>
      <c r="F239" s="29" t="s">
        <v>68</v>
      </c>
      <c r="G239" s="10"/>
      <c r="H239" s="15">
        <v>44217</v>
      </c>
      <c r="I239" s="9">
        <f t="shared" si="3"/>
        <v>0</v>
      </c>
      <c r="J239" s="16" t="s">
        <v>48</v>
      </c>
      <c r="K239" s="15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16"/>
      <c r="Y239" s="16"/>
      <c r="Z239" s="16"/>
      <c r="AA239" s="16"/>
      <c r="AB239" s="16"/>
      <c r="AC239" s="71"/>
      <c r="AD239" s="23"/>
      <c r="AE239" s="23"/>
      <c r="AF239" s="23"/>
      <c r="AG239" s="23"/>
      <c r="AH239" s="74"/>
      <c r="AI239" s="23"/>
      <c r="AJ239" s="23"/>
      <c r="AK239" s="32" t="s">
        <v>38</v>
      </c>
      <c r="AL239" s="8" t="s">
        <v>31</v>
      </c>
      <c r="AM239" s="23" t="s">
        <v>43</v>
      </c>
      <c r="AN239" s="23" t="s">
        <v>40</v>
      </c>
      <c r="AO239" s="26"/>
    </row>
    <row r="240" spans="1:41" ht="25.5" customHeight="1" x14ac:dyDescent="0.25">
      <c r="A240" s="27">
        <v>228</v>
      </c>
      <c r="B240" s="8">
        <v>2026043</v>
      </c>
      <c r="C240" s="8" t="s">
        <v>84</v>
      </c>
      <c r="D240" s="10" t="s">
        <v>6</v>
      </c>
      <c r="E240" s="15">
        <v>44217</v>
      </c>
      <c r="F240" s="29" t="s">
        <v>68</v>
      </c>
      <c r="G240" s="10"/>
      <c r="H240" s="15">
        <v>44218</v>
      </c>
      <c r="I240" s="9">
        <f t="shared" si="3"/>
        <v>1</v>
      </c>
      <c r="J240" s="16" t="s">
        <v>48</v>
      </c>
      <c r="K240" s="15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16"/>
      <c r="Y240" s="16"/>
      <c r="Z240" s="16"/>
      <c r="AA240" s="16"/>
      <c r="AB240" s="16"/>
      <c r="AC240" s="71"/>
      <c r="AD240" s="23"/>
      <c r="AE240" s="23"/>
      <c r="AF240" s="23"/>
      <c r="AG240" s="23"/>
      <c r="AH240" s="74"/>
      <c r="AI240" s="23"/>
      <c r="AJ240" s="23"/>
      <c r="AK240" s="32" t="s">
        <v>38</v>
      </c>
      <c r="AL240" s="8" t="s">
        <v>34</v>
      </c>
      <c r="AM240" s="23" t="s">
        <v>43</v>
      </c>
      <c r="AN240" s="8" t="s">
        <v>40</v>
      </c>
      <c r="AO240" s="26"/>
    </row>
    <row r="241" spans="1:41" ht="25.5" customHeight="1" x14ac:dyDescent="0.25">
      <c r="A241" s="28">
        <v>229</v>
      </c>
      <c r="B241" s="8">
        <v>2026044</v>
      </c>
      <c r="C241" s="8" t="s">
        <v>84</v>
      </c>
      <c r="D241" s="10" t="s">
        <v>6</v>
      </c>
      <c r="E241" s="15">
        <v>44217</v>
      </c>
      <c r="F241" s="29" t="s">
        <v>68</v>
      </c>
      <c r="G241" s="10"/>
      <c r="H241" s="15">
        <v>44218</v>
      </c>
      <c r="I241" s="9">
        <f t="shared" si="3"/>
        <v>1</v>
      </c>
      <c r="J241" s="16" t="s">
        <v>48</v>
      </c>
      <c r="K241" s="15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16"/>
      <c r="Y241" s="16"/>
      <c r="Z241" s="16"/>
      <c r="AA241" s="16"/>
      <c r="AB241" s="16"/>
      <c r="AC241" s="71"/>
      <c r="AD241" s="23"/>
      <c r="AE241" s="23"/>
      <c r="AF241" s="23"/>
      <c r="AG241" s="23"/>
      <c r="AH241" s="74"/>
      <c r="AI241" s="23"/>
      <c r="AJ241" s="23"/>
      <c r="AK241" s="32" t="s">
        <v>38</v>
      </c>
      <c r="AL241" s="23" t="s">
        <v>34</v>
      </c>
      <c r="AM241" s="23" t="s">
        <v>43</v>
      </c>
      <c r="AN241" s="23" t="s">
        <v>40</v>
      </c>
      <c r="AO241" s="26"/>
    </row>
    <row r="242" spans="1:41" ht="25.5" customHeight="1" x14ac:dyDescent="0.25">
      <c r="A242" s="27">
        <v>230</v>
      </c>
      <c r="B242" s="8">
        <v>2026045</v>
      </c>
      <c r="C242" s="8" t="s">
        <v>84</v>
      </c>
      <c r="D242" s="10" t="s">
        <v>6</v>
      </c>
      <c r="E242" s="15">
        <v>44217</v>
      </c>
      <c r="F242" s="29" t="s">
        <v>68</v>
      </c>
      <c r="G242" s="10"/>
      <c r="H242" s="15">
        <v>44218</v>
      </c>
      <c r="I242" s="9">
        <f t="shared" si="3"/>
        <v>1</v>
      </c>
      <c r="J242" s="16" t="s">
        <v>48</v>
      </c>
      <c r="K242" s="15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16"/>
      <c r="Y242" s="16"/>
      <c r="Z242" s="16"/>
      <c r="AA242" s="16"/>
      <c r="AB242" s="16"/>
      <c r="AC242" s="71"/>
      <c r="AD242" s="23"/>
      <c r="AE242" s="23"/>
      <c r="AF242" s="23"/>
      <c r="AG242" s="23"/>
      <c r="AH242" s="74"/>
      <c r="AI242" s="23"/>
      <c r="AJ242" s="23"/>
      <c r="AK242" s="32" t="s">
        <v>38</v>
      </c>
      <c r="AL242" s="23" t="s">
        <v>34</v>
      </c>
      <c r="AM242" s="23" t="s">
        <v>43</v>
      </c>
      <c r="AN242" s="23" t="s">
        <v>40</v>
      </c>
      <c r="AO242" s="26"/>
    </row>
    <row r="243" spans="1:41" ht="25.5" customHeight="1" x14ac:dyDescent="0.25">
      <c r="A243" s="28">
        <v>231</v>
      </c>
      <c r="B243" s="8">
        <v>2026046</v>
      </c>
      <c r="C243" s="8" t="s">
        <v>84</v>
      </c>
      <c r="D243" s="10" t="s">
        <v>6</v>
      </c>
      <c r="E243" s="15">
        <v>44217</v>
      </c>
      <c r="F243" s="29" t="s">
        <v>68</v>
      </c>
      <c r="G243" s="10"/>
      <c r="H243" s="15">
        <v>44218</v>
      </c>
      <c r="I243" s="9">
        <f t="shared" si="3"/>
        <v>1</v>
      </c>
      <c r="J243" s="16" t="s">
        <v>48</v>
      </c>
      <c r="K243" s="15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16"/>
      <c r="Y243" s="16"/>
      <c r="Z243" s="16"/>
      <c r="AA243" s="16"/>
      <c r="AB243" s="16"/>
      <c r="AC243" s="71"/>
      <c r="AD243" s="23"/>
      <c r="AE243" s="23"/>
      <c r="AF243" s="23"/>
      <c r="AG243" s="23"/>
      <c r="AH243" s="74"/>
      <c r="AI243" s="23"/>
      <c r="AJ243" s="23"/>
      <c r="AK243" s="32" t="s">
        <v>38</v>
      </c>
      <c r="AL243" s="23" t="s">
        <v>34</v>
      </c>
      <c r="AM243" s="8" t="s">
        <v>43</v>
      </c>
      <c r="AN243" s="8" t="s">
        <v>40</v>
      </c>
      <c r="AO243" s="26"/>
    </row>
    <row r="244" spans="1:41" ht="25.5" customHeight="1" x14ac:dyDescent="0.25">
      <c r="A244" s="27">
        <v>232</v>
      </c>
      <c r="B244" s="8">
        <v>2026047</v>
      </c>
      <c r="C244" s="8" t="s">
        <v>84</v>
      </c>
      <c r="D244" s="10" t="s">
        <v>6</v>
      </c>
      <c r="E244" s="15">
        <v>44217</v>
      </c>
      <c r="F244" s="29" t="s">
        <v>68</v>
      </c>
      <c r="G244" s="10"/>
      <c r="H244" s="15">
        <v>44218</v>
      </c>
      <c r="I244" s="9">
        <f t="shared" si="3"/>
        <v>1</v>
      </c>
      <c r="J244" s="16" t="s">
        <v>48</v>
      </c>
      <c r="K244" s="15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16"/>
      <c r="Y244" s="16"/>
      <c r="Z244" s="16"/>
      <c r="AA244" s="16"/>
      <c r="AB244" s="16"/>
      <c r="AC244" s="71"/>
      <c r="AD244" s="23"/>
      <c r="AE244" s="23"/>
      <c r="AF244" s="23"/>
      <c r="AG244" s="23"/>
      <c r="AH244" s="74"/>
      <c r="AI244" s="23"/>
      <c r="AJ244" s="23"/>
      <c r="AK244" s="32" t="s">
        <v>38</v>
      </c>
      <c r="AL244" s="23" t="s">
        <v>34</v>
      </c>
      <c r="AM244" s="23" t="s">
        <v>43</v>
      </c>
      <c r="AN244" s="8" t="s">
        <v>40</v>
      </c>
      <c r="AO244" s="26"/>
    </row>
    <row r="245" spans="1:41" ht="25.5" customHeight="1" x14ac:dyDescent="0.25">
      <c r="A245" s="28">
        <v>233</v>
      </c>
      <c r="B245" s="8" t="s">
        <v>83</v>
      </c>
      <c r="C245" s="8" t="s">
        <v>84</v>
      </c>
      <c r="D245" s="10" t="s">
        <v>5</v>
      </c>
      <c r="E245" s="15">
        <v>44218</v>
      </c>
      <c r="F245" s="29" t="s">
        <v>68</v>
      </c>
      <c r="G245" s="10"/>
      <c r="H245" s="15">
        <v>44218</v>
      </c>
      <c r="I245" s="9">
        <f t="shared" si="3"/>
        <v>0</v>
      </c>
      <c r="J245" s="16" t="s">
        <v>48</v>
      </c>
      <c r="K245" s="15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16"/>
      <c r="Y245" s="16"/>
      <c r="Z245" s="16"/>
      <c r="AA245" s="16"/>
      <c r="AB245" s="16"/>
      <c r="AC245" s="71"/>
      <c r="AD245" s="23"/>
      <c r="AE245" s="23"/>
      <c r="AF245" s="23"/>
      <c r="AG245" s="23"/>
      <c r="AH245" s="74"/>
      <c r="AI245" s="23"/>
      <c r="AJ245" s="23"/>
      <c r="AK245" s="32" t="s">
        <v>38</v>
      </c>
      <c r="AL245" s="8" t="s">
        <v>31</v>
      </c>
      <c r="AM245" s="8" t="s">
        <v>43</v>
      </c>
      <c r="AN245" s="23" t="s">
        <v>40</v>
      </c>
      <c r="AO245" s="26"/>
    </row>
    <row r="246" spans="1:41" ht="25.5" customHeight="1" x14ac:dyDescent="0.25">
      <c r="A246" s="27">
        <v>234</v>
      </c>
      <c r="B246" s="8" t="s">
        <v>83</v>
      </c>
      <c r="C246" s="8" t="s">
        <v>84</v>
      </c>
      <c r="D246" s="10" t="s">
        <v>5</v>
      </c>
      <c r="E246" s="15">
        <v>44218</v>
      </c>
      <c r="F246" s="29" t="s">
        <v>68</v>
      </c>
      <c r="G246" s="10"/>
      <c r="H246" s="15">
        <v>44218</v>
      </c>
      <c r="I246" s="9">
        <f t="shared" si="3"/>
        <v>0</v>
      </c>
      <c r="J246" s="16" t="s">
        <v>48</v>
      </c>
      <c r="K246" s="15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16"/>
      <c r="Y246" s="16"/>
      <c r="Z246" s="16"/>
      <c r="AA246" s="16"/>
      <c r="AB246" s="16"/>
      <c r="AC246" s="71"/>
      <c r="AD246" s="23"/>
      <c r="AE246" s="23"/>
      <c r="AF246" s="23"/>
      <c r="AG246" s="23"/>
      <c r="AH246" s="74"/>
      <c r="AI246" s="23"/>
      <c r="AJ246" s="23"/>
      <c r="AK246" s="32" t="s">
        <v>38</v>
      </c>
      <c r="AL246" s="8" t="s">
        <v>31</v>
      </c>
      <c r="AM246" s="23" t="s">
        <v>43</v>
      </c>
      <c r="AN246" s="23" t="s">
        <v>40</v>
      </c>
      <c r="AO246" s="26"/>
    </row>
    <row r="247" spans="1:41" ht="25.5" customHeight="1" x14ac:dyDescent="0.25">
      <c r="A247" s="28">
        <v>235</v>
      </c>
      <c r="B247" s="8" t="s">
        <v>83</v>
      </c>
      <c r="C247" s="8" t="s">
        <v>84</v>
      </c>
      <c r="D247" s="10" t="s">
        <v>5</v>
      </c>
      <c r="E247" s="15">
        <v>44218</v>
      </c>
      <c r="F247" s="29" t="s">
        <v>68</v>
      </c>
      <c r="G247" s="10"/>
      <c r="H247" s="15">
        <v>44218</v>
      </c>
      <c r="I247" s="9">
        <f t="shared" si="3"/>
        <v>0</v>
      </c>
      <c r="J247" s="16" t="s">
        <v>48</v>
      </c>
      <c r="K247" s="15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16"/>
      <c r="Y247" s="16"/>
      <c r="Z247" s="16"/>
      <c r="AA247" s="16"/>
      <c r="AB247" s="16"/>
      <c r="AC247" s="71"/>
      <c r="AD247" s="23"/>
      <c r="AE247" s="23"/>
      <c r="AF247" s="23"/>
      <c r="AG247" s="23"/>
      <c r="AH247" s="74"/>
      <c r="AI247" s="23"/>
      <c r="AJ247" s="23"/>
      <c r="AK247" s="32" t="s">
        <v>38</v>
      </c>
      <c r="AL247" s="8" t="s">
        <v>31</v>
      </c>
      <c r="AM247" s="23" t="s">
        <v>43</v>
      </c>
      <c r="AN247" s="23" t="s">
        <v>40</v>
      </c>
      <c r="AO247" s="26"/>
    </row>
    <row r="248" spans="1:41" ht="25.5" customHeight="1" x14ac:dyDescent="0.25">
      <c r="A248" s="27">
        <v>236</v>
      </c>
      <c r="B248" s="8" t="s">
        <v>83</v>
      </c>
      <c r="C248" s="8" t="s">
        <v>84</v>
      </c>
      <c r="D248" s="10" t="s">
        <v>6</v>
      </c>
      <c r="E248" s="15">
        <v>44218</v>
      </c>
      <c r="F248" s="29" t="s">
        <v>68</v>
      </c>
      <c r="G248" s="10"/>
      <c r="H248" s="15">
        <v>44218</v>
      </c>
      <c r="I248" s="9">
        <f t="shared" si="3"/>
        <v>0</v>
      </c>
      <c r="J248" s="16" t="s">
        <v>48</v>
      </c>
      <c r="K248" s="15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16"/>
      <c r="Y248" s="16"/>
      <c r="Z248" s="16"/>
      <c r="AA248" s="16"/>
      <c r="AB248" s="16"/>
      <c r="AC248" s="71"/>
      <c r="AD248" s="23"/>
      <c r="AE248" s="23"/>
      <c r="AF248" s="23"/>
      <c r="AG248" s="23"/>
      <c r="AH248" s="74"/>
      <c r="AI248" s="23"/>
      <c r="AJ248" s="23"/>
      <c r="AK248" s="32" t="s">
        <v>38</v>
      </c>
      <c r="AL248" s="8" t="s">
        <v>33</v>
      </c>
      <c r="AM248" s="23" t="s">
        <v>43</v>
      </c>
      <c r="AN248" s="23" t="s">
        <v>40</v>
      </c>
      <c r="AO248" s="26"/>
    </row>
    <row r="249" spans="1:41" ht="25.5" customHeight="1" x14ac:dyDescent="0.25">
      <c r="A249" s="28">
        <v>237</v>
      </c>
      <c r="B249" s="8" t="s">
        <v>83</v>
      </c>
      <c r="C249" s="8" t="s">
        <v>84</v>
      </c>
      <c r="D249" s="10" t="s">
        <v>6</v>
      </c>
      <c r="E249" s="15">
        <v>44218</v>
      </c>
      <c r="F249" s="29" t="s">
        <v>68</v>
      </c>
      <c r="G249" s="10"/>
      <c r="H249" s="15">
        <v>44218</v>
      </c>
      <c r="I249" s="9">
        <f t="shared" si="3"/>
        <v>0</v>
      </c>
      <c r="J249" s="16" t="s">
        <v>48</v>
      </c>
      <c r="K249" s="15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16"/>
      <c r="Y249" s="16"/>
      <c r="Z249" s="16"/>
      <c r="AA249" s="16"/>
      <c r="AB249" s="16"/>
      <c r="AC249" s="71"/>
      <c r="AD249" s="23"/>
      <c r="AE249" s="23"/>
      <c r="AF249" s="23"/>
      <c r="AG249" s="23"/>
      <c r="AH249" s="74"/>
      <c r="AI249" s="23"/>
      <c r="AJ249" s="23"/>
      <c r="AK249" s="32" t="s">
        <v>38</v>
      </c>
      <c r="AL249" s="23" t="s">
        <v>33</v>
      </c>
      <c r="AM249" s="23" t="s">
        <v>43</v>
      </c>
      <c r="AN249" s="23" t="s">
        <v>40</v>
      </c>
      <c r="AO249" s="26"/>
    </row>
    <row r="250" spans="1:41" ht="25.5" customHeight="1" x14ac:dyDescent="0.25">
      <c r="A250" s="27">
        <v>238</v>
      </c>
      <c r="B250" s="8" t="s">
        <v>83</v>
      </c>
      <c r="C250" s="8" t="s">
        <v>84</v>
      </c>
      <c r="D250" s="10" t="s">
        <v>6</v>
      </c>
      <c r="E250" s="15">
        <v>44218</v>
      </c>
      <c r="F250" s="29" t="s">
        <v>68</v>
      </c>
      <c r="G250" s="10"/>
      <c r="H250" s="15">
        <v>44218</v>
      </c>
      <c r="I250" s="9">
        <f t="shared" si="3"/>
        <v>0</v>
      </c>
      <c r="J250" s="16" t="s">
        <v>48</v>
      </c>
      <c r="K250" s="15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16"/>
      <c r="Y250" s="16"/>
      <c r="Z250" s="16"/>
      <c r="AA250" s="16"/>
      <c r="AB250" s="16"/>
      <c r="AC250" s="71"/>
      <c r="AD250" s="23"/>
      <c r="AE250" s="23"/>
      <c r="AF250" s="23"/>
      <c r="AG250" s="23"/>
      <c r="AH250" s="74"/>
      <c r="AI250" s="23"/>
      <c r="AJ250" s="23"/>
      <c r="AK250" s="32" t="s">
        <v>38</v>
      </c>
      <c r="AL250" s="23" t="s">
        <v>33</v>
      </c>
      <c r="AM250" s="23" t="s">
        <v>43</v>
      </c>
      <c r="AN250" s="23" t="s">
        <v>40</v>
      </c>
      <c r="AO250" s="26"/>
    </row>
    <row r="251" spans="1:41" ht="25.5" customHeight="1" x14ac:dyDescent="0.25">
      <c r="A251" s="28">
        <v>239</v>
      </c>
      <c r="B251" s="8" t="s">
        <v>83</v>
      </c>
      <c r="C251" s="8" t="s">
        <v>84</v>
      </c>
      <c r="D251" s="10" t="s">
        <v>4</v>
      </c>
      <c r="E251" s="15">
        <v>44218</v>
      </c>
      <c r="F251" s="29" t="s">
        <v>68</v>
      </c>
      <c r="G251" s="10"/>
      <c r="H251" s="15">
        <v>44218</v>
      </c>
      <c r="I251" s="9">
        <f t="shared" si="3"/>
        <v>0</v>
      </c>
      <c r="J251" s="16" t="s">
        <v>48</v>
      </c>
      <c r="K251" s="15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16"/>
      <c r="Y251" s="16"/>
      <c r="Z251" s="16"/>
      <c r="AA251" s="16"/>
      <c r="AB251" s="16"/>
      <c r="AC251" s="71"/>
      <c r="AD251" s="23"/>
      <c r="AE251" s="23"/>
      <c r="AF251" s="23"/>
      <c r="AG251" s="23"/>
      <c r="AH251" s="74"/>
      <c r="AI251" s="23"/>
      <c r="AJ251" s="23"/>
      <c r="AK251" s="32" t="s">
        <v>38</v>
      </c>
      <c r="AL251" s="23" t="s">
        <v>33</v>
      </c>
      <c r="AM251" s="23" t="s">
        <v>43</v>
      </c>
      <c r="AN251" s="23" t="s">
        <v>40</v>
      </c>
      <c r="AO251" s="26"/>
    </row>
    <row r="252" spans="1:41" ht="25.5" customHeight="1" x14ac:dyDescent="0.25">
      <c r="A252" s="27">
        <v>240</v>
      </c>
      <c r="B252" s="8" t="s">
        <v>83</v>
      </c>
      <c r="C252" s="8" t="s">
        <v>84</v>
      </c>
      <c r="D252" s="10" t="s">
        <v>4</v>
      </c>
      <c r="E252" s="15">
        <v>44218</v>
      </c>
      <c r="F252" s="29" t="s">
        <v>68</v>
      </c>
      <c r="G252" s="10"/>
      <c r="H252" s="15">
        <v>44218</v>
      </c>
      <c r="I252" s="9">
        <f t="shared" si="3"/>
        <v>0</v>
      </c>
      <c r="J252" s="16" t="s">
        <v>48</v>
      </c>
      <c r="K252" s="15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16"/>
      <c r="Y252" s="16"/>
      <c r="Z252" s="16"/>
      <c r="AA252" s="16"/>
      <c r="AB252" s="16"/>
      <c r="AC252" s="71"/>
      <c r="AD252" s="23"/>
      <c r="AE252" s="23"/>
      <c r="AF252" s="23"/>
      <c r="AG252" s="23"/>
      <c r="AH252" s="74"/>
      <c r="AI252" s="23"/>
      <c r="AJ252" s="23"/>
      <c r="AK252" s="32" t="s">
        <v>38</v>
      </c>
      <c r="AL252" s="23" t="s">
        <v>33</v>
      </c>
      <c r="AM252" s="8" t="s">
        <v>43</v>
      </c>
      <c r="AN252" s="23" t="s">
        <v>40</v>
      </c>
      <c r="AO252" s="26"/>
    </row>
    <row r="253" spans="1:41" ht="25.5" customHeight="1" x14ac:dyDescent="0.25">
      <c r="A253" s="28">
        <v>241</v>
      </c>
      <c r="B253" s="8" t="s">
        <v>83</v>
      </c>
      <c r="C253" s="8" t="s">
        <v>84</v>
      </c>
      <c r="D253" s="10" t="s">
        <v>4</v>
      </c>
      <c r="E253" s="15">
        <v>44218</v>
      </c>
      <c r="F253" s="29" t="s">
        <v>68</v>
      </c>
      <c r="G253" s="10"/>
      <c r="H253" s="15">
        <v>44218</v>
      </c>
      <c r="I253" s="9">
        <f t="shared" si="3"/>
        <v>0</v>
      </c>
      <c r="J253" s="16" t="s">
        <v>48</v>
      </c>
      <c r="K253" s="15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16"/>
      <c r="Y253" s="16"/>
      <c r="Z253" s="16"/>
      <c r="AA253" s="16"/>
      <c r="AB253" s="16"/>
      <c r="AC253" s="71"/>
      <c r="AD253" s="23"/>
      <c r="AE253" s="23"/>
      <c r="AF253" s="23"/>
      <c r="AG253" s="23"/>
      <c r="AH253" s="74"/>
      <c r="AI253" s="23"/>
      <c r="AJ253" s="23"/>
      <c r="AK253" s="32" t="s">
        <v>38</v>
      </c>
      <c r="AL253" s="23" t="s">
        <v>33</v>
      </c>
      <c r="AM253" s="23" t="s">
        <v>43</v>
      </c>
      <c r="AN253" s="8" t="s">
        <v>40</v>
      </c>
      <c r="AO253" s="26"/>
    </row>
    <row r="254" spans="1:41" ht="25.5" customHeight="1" x14ac:dyDescent="0.25">
      <c r="A254" s="27">
        <v>242</v>
      </c>
      <c r="B254" s="8" t="s">
        <v>83</v>
      </c>
      <c r="C254" s="8" t="s">
        <v>84</v>
      </c>
      <c r="D254" s="10" t="s">
        <v>5</v>
      </c>
      <c r="E254" s="15">
        <v>44218</v>
      </c>
      <c r="F254" s="29" t="s">
        <v>68</v>
      </c>
      <c r="G254" s="10"/>
      <c r="H254" s="15">
        <v>44218</v>
      </c>
      <c r="I254" s="9">
        <f t="shared" si="3"/>
        <v>0</v>
      </c>
      <c r="J254" s="16" t="s">
        <v>48</v>
      </c>
      <c r="K254" s="15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16"/>
      <c r="Y254" s="16"/>
      <c r="Z254" s="16"/>
      <c r="AA254" s="16"/>
      <c r="AB254" s="16"/>
      <c r="AC254" s="71"/>
      <c r="AD254" s="23"/>
      <c r="AE254" s="23"/>
      <c r="AF254" s="23"/>
      <c r="AG254" s="23"/>
      <c r="AH254" s="74"/>
      <c r="AI254" s="23"/>
      <c r="AJ254" s="23"/>
      <c r="AK254" s="32" t="s">
        <v>38</v>
      </c>
      <c r="AL254" s="8" t="s">
        <v>32</v>
      </c>
      <c r="AM254" s="23" t="s">
        <v>43</v>
      </c>
      <c r="AN254" s="23" t="s">
        <v>40</v>
      </c>
      <c r="AO254" s="26"/>
    </row>
    <row r="255" spans="1:41" ht="25.5" customHeight="1" x14ac:dyDescent="0.25">
      <c r="A255" s="28">
        <v>243</v>
      </c>
      <c r="B255" s="8" t="s">
        <v>83</v>
      </c>
      <c r="C255" s="8" t="s">
        <v>84</v>
      </c>
      <c r="D255" s="10" t="s">
        <v>6</v>
      </c>
      <c r="E255" s="15">
        <v>44218</v>
      </c>
      <c r="F255" s="29" t="s">
        <v>68</v>
      </c>
      <c r="G255" s="10"/>
      <c r="H255" s="15">
        <v>44218</v>
      </c>
      <c r="I255" s="9">
        <f t="shared" si="3"/>
        <v>0</v>
      </c>
      <c r="J255" s="16" t="s">
        <v>48</v>
      </c>
      <c r="K255" s="15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16"/>
      <c r="Y255" s="16"/>
      <c r="Z255" s="16"/>
      <c r="AA255" s="16"/>
      <c r="AB255" s="16"/>
      <c r="AC255" s="71"/>
      <c r="AD255" s="23"/>
      <c r="AE255" s="23"/>
      <c r="AF255" s="23"/>
      <c r="AG255" s="23"/>
      <c r="AH255" s="74"/>
      <c r="AI255" s="23"/>
      <c r="AJ255" s="23"/>
      <c r="AK255" s="32" t="s">
        <v>38</v>
      </c>
      <c r="AL255" s="23" t="s">
        <v>32</v>
      </c>
      <c r="AM255" s="8" t="s">
        <v>43</v>
      </c>
      <c r="AN255" s="23" t="s">
        <v>40</v>
      </c>
      <c r="AO255" s="26"/>
    </row>
    <row r="256" spans="1:41" ht="25.5" customHeight="1" x14ac:dyDescent="0.25">
      <c r="A256" s="27">
        <v>244</v>
      </c>
      <c r="B256" s="8" t="s">
        <v>83</v>
      </c>
      <c r="C256" s="8" t="s">
        <v>84</v>
      </c>
      <c r="D256" s="10" t="s">
        <v>5</v>
      </c>
      <c r="E256" s="15">
        <v>44218</v>
      </c>
      <c r="F256" s="29" t="s">
        <v>68</v>
      </c>
      <c r="G256" s="10"/>
      <c r="H256" s="15">
        <v>44218</v>
      </c>
      <c r="I256" s="9">
        <f t="shared" si="3"/>
        <v>0</v>
      </c>
      <c r="J256" s="16" t="s">
        <v>48</v>
      </c>
      <c r="K256" s="15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16"/>
      <c r="Y256" s="16"/>
      <c r="Z256" s="16"/>
      <c r="AA256" s="16"/>
      <c r="AB256" s="16"/>
      <c r="AC256" s="71"/>
      <c r="AD256" s="23"/>
      <c r="AE256" s="23"/>
      <c r="AF256" s="23"/>
      <c r="AG256" s="23"/>
      <c r="AH256" s="74"/>
      <c r="AI256" s="23"/>
      <c r="AJ256" s="23"/>
      <c r="AK256" s="32" t="s">
        <v>38</v>
      </c>
      <c r="AL256" s="23" t="s">
        <v>32</v>
      </c>
      <c r="AM256" s="23" t="s">
        <v>43</v>
      </c>
      <c r="AN256" s="8" t="s">
        <v>40</v>
      </c>
      <c r="AO256" s="26"/>
    </row>
    <row r="257" spans="1:41" ht="25.5" customHeight="1" x14ac:dyDescent="0.25">
      <c r="A257" s="28">
        <v>245</v>
      </c>
      <c r="B257" s="8" t="s">
        <v>83</v>
      </c>
      <c r="C257" s="8" t="s">
        <v>85</v>
      </c>
      <c r="D257" s="10" t="s">
        <v>6</v>
      </c>
      <c r="E257" s="15">
        <v>44218</v>
      </c>
      <c r="F257" s="29" t="s">
        <v>51</v>
      </c>
      <c r="G257" s="10"/>
      <c r="H257" s="15"/>
      <c r="I257" s="9" t="str">
        <f t="shared" si="3"/>
        <v/>
      </c>
      <c r="J257" s="16" t="s">
        <v>47</v>
      </c>
      <c r="K257" s="15">
        <v>44228</v>
      </c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16"/>
      <c r="Y257" s="16"/>
      <c r="Z257" s="16"/>
      <c r="AA257" s="16"/>
      <c r="AB257" s="16"/>
      <c r="AC257" s="71"/>
      <c r="AD257" s="23"/>
      <c r="AE257" s="23"/>
      <c r="AF257" s="23"/>
      <c r="AG257" s="23"/>
      <c r="AH257" s="74"/>
      <c r="AI257" s="23"/>
      <c r="AJ257" s="23"/>
      <c r="AK257" s="32" t="s">
        <v>38</v>
      </c>
      <c r="AL257" s="23" t="s">
        <v>32</v>
      </c>
      <c r="AM257" s="8" t="s">
        <v>43</v>
      </c>
      <c r="AN257" s="23" t="s">
        <v>40</v>
      </c>
      <c r="AO257" s="26"/>
    </row>
    <row r="258" spans="1:41" ht="25.5" customHeight="1" x14ac:dyDescent="0.25">
      <c r="A258" s="27">
        <v>246</v>
      </c>
      <c r="B258" s="8" t="s">
        <v>83</v>
      </c>
      <c r="C258" s="8" t="s">
        <v>84</v>
      </c>
      <c r="D258" s="10" t="s">
        <v>4</v>
      </c>
      <c r="E258" s="15">
        <v>44218</v>
      </c>
      <c r="F258" s="29" t="s">
        <v>57</v>
      </c>
      <c r="G258" s="10"/>
      <c r="H258" s="15">
        <v>44218</v>
      </c>
      <c r="I258" s="9">
        <f t="shared" si="3"/>
        <v>0</v>
      </c>
      <c r="J258" s="16" t="s">
        <v>48</v>
      </c>
      <c r="K258" s="15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16"/>
      <c r="Y258" s="16"/>
      <c r="Z258" s="16"/>
      <c r="AA258" s="16"/>
      <c r="AB258" s="16"/>
      <c r="AC258" s="71"/>
      <c r="AD258" s="23"/>
      <c r="AE258" s="23"/>
      <c r="AF258" s="23"/>
      <c r="AG258" s="23"/>
      <c r="AH258" s="74"/>
      <c r="AI258" s="23"/>
      <c r="AJ258" s="23"/>
      <c r="AK258" s="32" t="s">
        <v>38</v>
      </c>
      <c r="AL258" s="23" t="s">
        <v>32</v>
      </c>
      <c r="AM258" s="8" t="s">
        <v>43</v>
      </c>
      <c r="AN258" s="23" t="s">
        <v>40</v>
      </c>
      <c r="AO258" s="26"/>
    </row>
    <row r="259" spans="1:41" ht="25.5" customHeight="1" x14ac:dyDescent="0.25">
      <c r="A259" s="28">
        <v>247</v>
      </c>
      <c r="B259" s="8" t="s">
        <v>83</v>
      </c>
      <c r="C259" s="8" t="s">
        <v>84</v>
      </c>
      <c r="D259" s="10" t="s">
        <v>4</v>
      </c>
      <c r="E259" s="15">
        <v>44218</v>
      </c>
      <c r="F259" s="29" t="s">
        <v>68</v>
      </c>
      <c r="G259" s="10"/>
      <c r="H259" s="15">
        <v>44218</v>
      </c>
      <c r="I259" s="9">
        <f t="shared" si="3"/>
        <v>0</v>
      </c>
      <c r="J259" s="16" t="s">
        <v>48</v>
      </c>
      <c r="K259" s="15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16"/>
      <c r="Y259" s="16"/>
      <c r="Z259" s="16"/>
      <c r="AA259" s="16"/>
      <c r="AB259" s="16"/>
      <c r="AC259" s="71"/>
      <c r="AD259" s="23"/>
      <c r="AE259" s="23"/>
      <c r="AF259" s="23"/>
      <c r="AG259" s="23"/>
      <c r="AH259" s="74"/>
      <c r="AI259" s="23"/>
      <c r="AJ259" s="23"/>
      <c r="AK259" s="32" t="s">
        <v>38</v>
      </c>
      <c r="AL259" s="23" t="s">
        <v>32</v>
      </c>
      <c r="AM259" s="8" t="s">
        <v>43</v>
      </c>
      <c r="AN259" s="23" t="s">
        <v>40</v>
      </c>
      <c r="AO259" s="26"/>
    </row>
    <row r="260" spans="1:41" ht="25.5" customHeight="1" x14ac:dyDescent="0.25">
      <c r="A260" s="27">
        <v>248</v>
      </c>
      <c r="B260" s="8" t="s">
        <v>83</v>
      </c>
      <c r="C260" s="8" t="s">
        <v>84</v>
      </c>
      <c r="D260" s="10" t="s">
        <v>6</v>
      </c>
      <c r="E260" s="15">
        <v>44218</v>
      </c>
      <c r="F260" s="29" t="s">
        <v>58</v>
      </c>
      <c r="G260" s="10"/>
      <c r="H260" s="15">
        <v>44221</v>
      </c>
      <c r="I260" s="9">
        <f t="shared" si="3"/>
        <v>3</v>
      </c>
      <c r="J260" s="16" t="s">
        <v>48</v>
      </c>
      <c r="K260" s="15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16"/>
      <c r="Y260" s="16"/>
      <c r="Z260" s="16"/>
      <c r="AA260" s="16"/>
      <c r="AB260" s="16"/>
      <c r="AC260" s="71"/>
      <c r="AD260" s="23"/>
      <c r="AE260" s="23"/>
      <c r="AF260" s="23"/>
      <c r="AG260" s="23"/>
      <c r="AH260" s="74"/>
      <c r="AI260" s="23"/>
      <c r="AJ260" s="23"/>
      <c r="AK260" s="32" t="s">
        <v>38</v>
      </c>
      <c r="AL260" s="23" t="s">
        <v>32</v>
      </c>
      <c r="AM260" s="8" t="s">
        <v>43</v>
      </c>
      <c r="AN260" s="23" t="s">
        <v>40</v>
      </c>
      <c r="AO260" s="26"/>
    </row>
    <row r="261" spans="1:41" ht="25.5" customHeight="1" x14ac:dyDescent="0.25">
      <c r="A261" s="28">
        <v>249</v>
      </c>
      <c r="B261" s="8" t="s">
        <v>83</v>
      </c>
      <c r="C261" s="8" t="s">
        <v>85</v>
      </c>
      <c r="D261" s="10" t="s">
        <v>6</v>
      </c>
      <c r="E261" s="15">
        <v>44218</v>
      </c>
      <c r="F261" s="29" t="s">
        <v>51</v>
      </c>
      <c r="G261" s="10"/>
      <c r="H261" s="15"/>
      <c r="I261" s="9" t="str">
        <f t="shared" si="3"/>
        <v/>
      </c>
      <c r="J261" s="16" t="s">
        <v>47</v>
      </c>
      <c r="K261" s="15">
        <v>44228</v>
      </c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16"/>
      <c r="Y261" s="16"/>
      <c r="Z261" s="16"/>
      <c r="AA261" s="16"/>
      <c r="AB261" s="16"/>
      <c r="AC261" s="71"/>
      <c r="AD261" s="23"/>
      <c r="AE261" s="23"/>
      <c r="AF261" s="23"/>
      <c r="AG261" s="23"/>
      <c r="AH261" s="74"/>
      <c r="AI261" s="23"/>
      <c r="AJ261" s="23"/>
      <c r="AK261" s="32" t="s">
        <v>38</v>
      </c>
      <c r="AL261" s="23" t="s">
        <v>32</v>
      </c>
      <c r="AM261" s="8" t="s">
        <v>43</v>
      </c>
      <c r="AN261" s="23" t="s">
        <v>40</v>
      </c>
      <c r="AO261" s="26"/>
    </row>
    <row r="262" spans="1:41" ht="25.5" customHeight="1" x14ac:dyDescent="0.25">
      <c r="A262" s="27">
        <v>250</v>
      </c>
      <c r="B262" s="8">
        <v>2026048</v>
      </c>
      <c r="C262" s="8" t="s">
        <v>85</v>
      </c>
      <c r="D262" s="10" t="s">
        <v>4</v>
      </c>
      <c r="E262" s="15">
        <v>44218</v>
      </c>
      <c r="F262" s="29" t="s">
        <v>57</v>
      </c>
      <c r="G262" s="10"/>
      <c r="H262" s="15"/>
      <c r="I262" s="9" t="str">
        <f t="shared" si="3"/>
        <v/>
      </c>
      <c r="J262" s="16" t="s">
        <v>47</v>
      </c>
      <c r="K262" s="15">
        <v>44228</v>
      </c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16"/>
      <c r="Y262" s="16"/>
      <c r="Z262" s="16"/>
      <c r="AA262" s="16"/>
      <c r="AB262" s="16"/>
      <c r="AC262" s="71"/>
      <c r="AD262" s="23"/>
      <c r="AE262" s="23"/>
      <c r="AF262" s="23"/>
      <c r="AG262" s="23"/>
      <c r="AH262" s="74"/>
      <c r="AI262" s="23"/>
      <c r="AJ262" s="23"/>
      <c r="AK262" s="32" t="s">
        <v>38</v>
      </c>
      <c r="AL262" s="23" t="s">
        <v>34</v>
      </c>
      <c r="AM262" s="23" t="s">
        <v>43</v>
      </c>
      <c r="AN262" s="23" t="s">
        <v>40</v>
      </c>
      <c r="AO262" s="26"/>
    </row>
    <row r="263" spans="1:41" ht="25.5" customHeight="1" x14ac:dyDescent="0.25">
      <c r="A263" s="28">
        <v>251</v>
      </c>
      <c r="B263" s="8">
        <v>2026049</v>
      </c>
      <c r="C263" s="8" t="s">
        <v>85</v>
      </c>
      <c r="D263" s="10" t="s">
        <v>4</v>
      </c>
      <c r="E263" s="15">
        <v>44218</v>
      </c>
      <c r="F263" s="29" t="s">
        <v>57</v>
      </c>
      <c r="G263" s="10"/>
      <c r="H263" s="15"/>
      <c r="I263" s="9" t="str">
        <f t="shared" si="3"/>
        <v/>
      </c>
      <c r="J263" s="16" t="s">
        <v>47</v>
      </c>
      <c r="K263" s="15">
        <v>44228</v>
      </c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16"/>
      <c r="Y263" s="16"/>
      <c r="Z263" s="16"/>
      <c r="AA263" s="16"/>
      <c r="AB263" s="16"/>
      <c r="AC263" s="71"/>
      <c r="AD263" s="23"/>
      <c r="AE263" s="23"/>
      <c r="AF263" s="23"/>
      <c r="AG263" s="23"/>
      <c r="AH263" s="74"/>
      <c r="AI263" s="23"/>
      <c r="AJ263" s="23"/>
      <c r="AK263" s="32" t="s">
        <v>38</v>
      </c>
      <c r="AL263" s="23" t="s">
        <v>34</v>
      </c>
      <c r="AM263" s="8" t="s">
        <v>43</v>
      </c>
      <c r="AN263" s="23" t="s">
        <v>40</v>
      </c>
      <c r="AO263" s="26"/>
    </row>
    <row r="264" spans="1:41" ht="25.5" customHeight="1" x14ac:dyDescent="0.25">
      <c r="A264" s="27">
        <v>252</v>
      </c>
      <c r="B264" s="8">
        <v>2026050</v>
      </c>
      <c r="C264" s="8" t="s">
        <v>85</v>
      </c>
      <c r="D264" s="10" t="s">
        <v>4</v>
      </c>
      <c r="E264" s="15">
        <v>44218</v>
      </c>
      <c r="F264" s="29" t="s">
        <v>57</v>
      </c>
      <c r="G264" s="10"/>
      <c r="H264" s="15"/>
      <c r="I264" s="9" t="str">
        <f t="shared" si="3"/>
        <v/>
      </c>
      <c r="J264" s="16" t="s">
        <v>47</v>
      </c>
      <c r="K264" s="15">
        <v>44228</v>
      </c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16"/>
      <c r="Y264" s="16"/>
      <c r="Z264" s="16"/>
      <c r="AA264" s="16"/>
      <c r="AB264" s="16"/>
      <c r="AC264" s="71"/>
      <c r="AD264" s="23"/>
      <c r="AE264" s="23"/>
      <c r="AF264" s="23"/>
      <c r="AG264" s="23"/>
      <c r="AH264" s="74"/>
      <c r="AI264" s="23"/>
      <c r="AJ264" s="23"/>
      <c r="AK264" s="32" t="s">
        <v>38</v>
      </c>
      <c r="AL264" s="23" t="s">
        <v>34</v>
      </c>
      <c r="AM264" s="23" t="s">
        <v>43</v>
      </c>
      <c r="AN264" s="23" t="s">
        <v>40</v>
      </c>
      <c r="AO264" s="26"/>
    </row>
    <row r="265" spans="1:41" ht="25.5" customHeight="1" x14ac:dyDescent="0.25">
      <c r="A265" s="28">
        <v>253</v>
      </c>
      <c r="B265" s="8">
        <v>2026051</v>
      </c>
      <c r="C265" s="8" t="s">
        <v>84</v>
      </c>
      <c r="D265" s="10" t="s">
        <v>4</v>
      </c>
      <c r="E265" s="15">
        <v>44218</v>
      </c>
      <c r="F265" s="29" t="s">
        <v>56</v>
      </c>
      <c r="G265" s="10"/>
      <c r="H265" s="15">
        <v>44221</v>
      </c>
      <c r="I265" s="9">
        <f t="shared" si="3"/>
        <v>3</v>
      </c>
      <c r="J265" s="16" t="s">
        <v>48</v>
      </c>
      <c r="K265" s="15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16"/>
      <c r="Y265" s="16"/>
      <c r="Z265" s="16"/>
      <c r="AA265" s="16"/>
      <c r="AB265" s="16"/>
      <c r="AC265" s="71"/>
      <c r="AD265" s="23"/>
      <c r="AE265" s="23"/>
      <c r="AF265" s="23"/>
      <c r="AG265" s="23"/>
      <c r="AH265" s="74"/>
      <c r="AI265" s="23"/>
      <c r="AJ265" s="23"/>
      <c r="AK265" s="32" t="s">
        <v>38</v>
      </c>
      <c r="AL265" s="23" t="s">
        <v>34</v>
      </c>
      <c r="AM265" s="23" t="s">
        <v>43</v>
      </c>
      <c r="AN265" s="23" t="s">
        <v>40</v>
      </c>
      <c r="AO265" s="26"/>
    </row>
    <row r="266" spans="1:41" ht="25.5" customHeight="1" x14ac:dyDescent="0.25">
      <c r="A266" s="27">
        <v>254</v>
      </c>
      <c r="B266" s="8" t="s">
        <v>83</v>
      </c>
      <c r="C266" s="8" t="s">
        <v>85</v>
      </c>
      <c r="D266" s="10" t="s">
        <v>6</v>
      </c>
      <c r="E266" s="15">
        <v>44221</v>
      </c>
      <c r="F266" s="29" t="s">
        <v>51</v>
      </c>
      <c r="G266" s="10"/>
      <c r="H266" s="15"/>
      <c r="I266" s="9" t="str">
        <f t="shared" si="3"/>
        <v/>
      </c>
      <c r="J266" s="16" t="s">
        <v>47</v>
      </c>
      <c r="K266" s="15">
        <v>44235</v>
      </c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16"/>
      <c r="Y266" s="16"/>
      <c r="Z266" s="16"/>
      <c r="AA266" s="16"/>
      <c r="AB266" s="16"/>
      <c r="AC266" s="71"/>
      <c r="AD266" s="23"/>
      <c r="AE266" s="23"/>
      <c r="AF266" s="23"/>
      <c r="AG266" s="23"/>
      <c r="AH266" s="74"/>
      <c r="AI266" s="23"/>
      <c r="AJ266" s="23"/>
      <c r="AK266" s="32" t="s">
        <v>35</v>
      </c>
      <c r="AL266" s="23" t="s">
        <v>32</v>
      </c>
      <c r="AM266" s="8" t="s">
        <v>43</v>
      </c>
      <c r="AN266" s="23" t="s">
        <v>40</v>
      </c>
      <c r="AO266" s="26"/>
    </row>
    <row r="267" spans="1:41" ht="25.5" customHeight="1" x14ac:dyDescent="0.25">
      <c r="A267" s="28">
        <v>255</v>
      </c>
      <c r="B267" s="8" t="s">
        <v>83</v>
      </c>
      <c r="C267" s="8" t="s">
        <v>84</v>
      </c>
      <c r="D267" s="10" t="s">
        <v>6</v>
      </c>
      <c r="E267" s="15">
        <v>44221</v>
      </c>
      <c r="F267" s="29" t="s">
        <v>68</v>
      </c>
      <c r="G267" s="10"/>
      <c r="H267" s="15">
        <v>44221</v>
      </c>
      <c r="I267" s="9">
        <f t="shared" si="3"/>
        <v>0</v>
      </c>
      <c r="J267" s="16" t="s">
        <v>48</v>
      </c>
      <c r="K267" s="15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16"/>
      <c r="Y267" s="16"/>
      <c r="Z267" s="16"/>
      <c r="AA267" s="16"/>
      <c r="AB267" s="16"/>
      <c r="AC267" s="71"/>
      <c r="AD267" s="23"/>
      <c r="AE267" s="23"/>
      <c r="AF267" s="23"/>
      <c r="AG267" s="23"/>
      <c r="AH267" s="74"/>
      <c r="AI267" s="23"/>
      <c r="AJ267" s="23"/>
      <c r="AK267" s="32" t="s">
        <v>38</v>
      </c>
      <c r="AL267" s="23" t="s">
        <v>32</v>
      </c>
      <c r="AM267" s="23" t="s">
        <v>43</v>
      </c>
      <c r="AN267" s="8" t="s">
        <v>40</v>
      </c>
      <c r="AO267" s="26"/>
    </row>
    <row r="268" spans="1:41" ht="25.5" customHeight="1" x14ac:dyDescent="0.25">
      <c r="A268" s="27">
        <v>256</v>
      </c>
      <c r="B268" s="8" t="s">
        <v>83</v>
      </c>
      <c r="C268" s="8" t="s">
        <v>84</v>
      </c>
      <c r="D268" s="10" t="s">
        <v>5</v>
      </c>
      <c r="E268" s="15">
        <v>44221</v>
      </c>
      <c r="F268" s="29" t="s">
        <v>68</v>
      </c>
      <c r="G268" s="10"/>
      <c r="H268" s="15">
        <v>44221</v>
      </c>
      <c r="I268" s="9">
        <f t="shared" si="3"/>
        <v>0</v>
      </c>
      <c r="J268" s="16" t="s">
        <v>48</v>
      </c>
      <c r="K268" s="15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16"/>
      <c r="Y268" s="16"/>
      <c r="Z268" s="16"/>
      <c r="AA268" s="16"/>
      <c r="AB268" s="16"/>
      <c r="AC268" s="71"/>
      <c r="AD268" s="23"/>
      <c r="AE268" s="23"/>
      <c r="AF268" s="23"/>
      <c r="AG268" s="23"/>
      <c r="AH268" s="74"/>
      <c r="AI268" s="23"/>
      <c r="AJ268" s="23"/>
      <c r="AK268" s="32" t="s">
        <v>38</v>
      </c>
      <c r="AL268" s="23" t="s">
        <v>32</v>
      </c>
      <c r="AM268" s="23" t="s">
        <v>43</v>
      </c>
      <c r="AN268" s="8" t="s">
        <v>40</v>
      </c>
      <c r="AO268" s="26"/>
    </row>
    <row r="269" spans="1:41" ht="25.5" customHeight="1" x14ac:dyDescent="0.25">
      <c r="A269" s="28">
        <v>257</v>
      </c>
      <c r="B269" s="8" t="s">
        <v>83</v>
      </c>
      <c r="C269" s="8" t="s">
        <v>84</v>
      </c>
      <c r="D269" s="10" t="s">
        <v>5</v>
      </c>
      <c r="E269" s="15">
        <v>44221</v>
      </c>
      <c r="F269" s="29" t="s">
        <v>68</v>
      </c>
      <c r="G269" s="10"/>
      <c r="H269" s="15">
        <v>44221</v>
      </c>
      <c r="I269" s="9">
        <f t="shared" ref="I269:I332" si="4">IF(OR(E269=0,H269=0),"",H269-E269)</f>
        <v>0</v>
      </c>
      <c r="J269" s="16" t="s">
        <v>48</v>
      </c>
      <c r="K269" s="15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16"/>
      <c r="Y269" s="16"/>
      <c r="Z269" s="16"/>
      <c r="AA269" s="16"/>
      <c r="AB269" s="16"/>
      <c r="AC269" s="71"/>
      <c r="AD269" s="23"/>
      <c r="AE269" s="23"/>
      <c r="AF269" s="23"/>
      <c r="AG269" s="23"/>
      <c r="AH269" s="74"/>
      <c r="AI269" s="23"/>
      <c r="AJ269" s="23"/>
      <c r="AK269" s="32" t="s">
        <v>38</v>
      </c>
      <c r="AL269" s="23" t="s">
        <v>32</v>
      </c>
      <c r="AM269" s="8" t="s">
        <v>43</v>
      </c>
      <c r="AN269" s="23" t="s">
        <v>40</v>
      </c>
      <c r="AO269" s="26"/>
    </row>
    <row r="270" spans="1:41" ht="25.5" customHeight="1" x14ac:dyDescent="0.25">
      <c r="A270" s="27">
        <v>258</v>
      </c>
      <c r="B270" s="8" t="s">
        <v>83</v>
      </c>
      <c r="C270" s="8" t="s">
        <v>85</v>
      </c>
      <c r="D270" s="10" t="s">
        <v>4</v>
      </c>
      <c r="E270" s="15">
        <v>44221</v>
      </c>
      <c r="F270" s="29" t="s">
        <v>51</v>
      </c>
      <c r="G270" s="10"/>
      <c r="H270" s="15"/>
      <c r="I270" s="9" t="str">
        <f t="shared" si="4"/>
        <v/>
      </c>
      <c r="J270" s="16" t="s">
        <v>47</v>
      </c>
      <c r="K270" s="15">
        <v>44235</v>
      </c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16"/>
      <c r="Y270" s="16"/>
      <c r="Z270" s="16"/>
      <c r="AA270" s="16"/>
      <c r="AB270" s="16"/>
      <c r="AC270" s="71"/>
      <c r="AD270" s="23"/>
      <c r="AE270" s="23"/>
      <c r="AF270" s="23"/>
      <c r="AG270" s="23"/>
      <c r="AH270" s="74"/>
      <c r="AI270" s="23"/>
      <c r="AJ270" s="23"/>
      <c r="AK270" s="32" t="s">
        <v>38</v>
      </c>
      <c r="AL270" s="23" t="s">
        <v>32</v>
      </c>
      <c r="AM270" s="23" t="s">
        <v>43</v>
      </c>
      <c r="AN270" s="8" t="s">
        <v>40</v>
      </c>
      <c r="AO270" s="26"/>
    </row>
    <row r="271" spans="1:41" ht="25.5" customHeight="1" x14ac:dyDescent="0.25">
      <c r="A271" s="28">
        <v>259</v>
      </c>
      <c r="B271" s="8" t="s">
        <v>83</v>
      </c>
      <c r="C271" s="8" t="s">
        <v>84</v>
      </c>
      <c r="D271" s="10" t="s">
        <v>5</v>
      </c>
      <c r="E271" s="15">
        <v>44221</v>
      </c>
      <c r="F271" s="29" t="s">
        <v>68</v>
      </c>
      <c r="G271" s="10"/>
      <c r="H271" s="15">
        <v>44221</v>
      </c>
      <c r="I271" s="9">
        <f t="shared" si="4"/>
        <v>0</v>
      </c>
      <c r="J271" s="16" t="s">
        <v>48</v>
      </c>
      <c r="K271" s="15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16"/>
      <c r="Y271" s="16"/>
      <c r="Z271" s="16"/>
      <c r="AA271" s="16"/>
      <c r="AB271" s="16"/>
      <c r="AC271" s="71"/>
      <c r="AD271" s="23"/>
      <c r="AE271" s="23"/>
      <c r="AF271" s="23"/>
      <c r="AG271" s="23"/>
      <c r="AH271" s="74"/>
      <c r="AI271" s="23"/>
      <c r="AJ271" s="23"/>
      <c r="AK271" s="32" t="s">
        <v>38</v>
      </c>
      <c r="AL271" s="23" t="s">
        <v>32</v>
      </c>
      <c r="AM271" s="8" t="s">
        <v>43</v>
      </c>
      <c r="AN271" s="23" t="s">
        <v>40</v>
      </c>
      <c r="AO271" s="26"/>
    </row>
    <row r="272" spans="1:41" ht="25.5" customHeight="1" x14ac:dyDescent="0.25">
      <c r="A272" s="27">
        <v>260</v>
      </c>
      <c r="B272" s="8" t="s">
        <v>83</v>
      </c>
      <c r="C272" s="8" t="s">
        <v>84</v>
      </c>
      <c r="D272" s="10" t="s">
        <v>5</v>
      </c>
      <c r="E272" s="15">
        <v>44221</v>
      </c>
      <c r="F272" s="29" t="s">
        <v>68</v>
      </c>
      <c r="G272" s="10"/>
      <c r="H272" s="15">
        <v>44221</v>
      </c>
      <c r="I272" s="9">
        <f t="shared" si="4"/>
        <v>0</v>
      </c>
      <c r="J272" s="16" t="s">
        <v>48</v>
      </c>
      <c r="K272" s="15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16"/>
      <c r="Y272" s="16"/>
      <c r="Z272" s="16"/>
      <c r="AA272" s="16"/>
      <c r="AB272" s="16"/>
      <c r="AC272" s="71"/>
      <c r="AD272" s="23"/>
      <c r="AE272" s="23"/>
      <c r="AF272" s="23"/>
      <c r="AG272" s="23"/>
      <c r="AH272" s="74"/>
      <c r="AI272" s="23"/>
      <c r="AJ272" s="23"/>
      <c r="AK272" s="32" t="s">
        <v>38</v>
      </c>
      <c r="AL272" s="23" t="s">
        <v>32</v>
      </c>
      <c r="AM272" s="23" t="s">
        <v>43</v>
      </c>
      <c r="AN272" s="8" t="s">
        <v>40</v>
      </c>
      <c r="AO272" s="26"/>
    </row>
    <row r="273" spans="1:41" ht="25.5" customHeight="1" x14ac:dyDescent="0.25">
      <c r="A273" s="28">
        <v>261</v>
      </c>
      <c r="B273" s="8" t="s">
        <v>83</v>
      </c>
      <c r="C273" s="8" t="s">
        <v>84</v>
      </c>
      <c r="D273" s="10" t="s">
        <v>5</v>
      </c>
      <c r="E273" s="15">
        <v>44221</v>
      </c>
      <c r="F273" s="29" t="s">
        <v>68</v>
      </c>
      <c r="G273" s="10"/>
      <c r="H273" s="15">
        <v>44221</v>
      </c>
      <c r="I273" s="9">
        <f t="shared" si="4"/>
        <v>0</v>
      </c>
      <c r="J273" s="16" t="s">
        <v>48</v>
      </c>
      <c r="K273" s="15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16"/>
      <c r="Y273" s="16"/>
      <c r="Z273" s="16"/>
      <c r="AA273" s="16"/>
      <c r="AB273" s="16"/>
      <c r="AC273" s="71"/>
      <c r="AD273" s="23"/>
      <c r="AE273" s="23"/>
      <c r="AF273" s="23"/>
      <c r="AG273" s="23"/>
      <c r="AH273" s="74"/>
      <c r="AI273" s="23"/>
      <c r="AJ273" s="23"/>
      <c r="AK273" s="32" t="s">
        <v>38</v>
      </c>
      <c r="AL273" s="8" t="s">
        <v>32</v>
      </c>
      <c r="AM273" s="8" t="s">
        <v>43</v>
      </c>
      <c r="AN273" s="23" t="s">
        <v>40</v>
      </c>
      <c r="AO273" s="26"/>
    </row>
    <row r="274" spans="1:41" ht="25.5" customHeight="1" x14ac:dyDescent="0.25">
      <c r="A274" s="27">
        <v>262</v>
      </c>
      <c r="B274" s="8" t="s">
        <v>83</v>
      </c>
      <c r="C274" s="8" t="s">
        <v>84</v>
      </c>
      <c r="D274" s="10" t="s">
        <v>6</v>
      </c>
      <c r="E274" s="15">
        <v>44221</v>
      </c>
      <c r="F274" s="29" t="s">
        <v>68</v>
      </c>
      <c r="G274" s="10"/>
      <c r="H274" s="15">
        <v>44221</v>
      </c>
      <c r="I274" s="9">
        <f t="shared" si="4"/>
        <v>0</v>
      </c>
      <c r="J274" s="16" t="s">
        <v>48</v>
      </c>
      <c r="K274" s="15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16"/>
      <c r="Y274" s="16"/>
      <c r="Z274" s="16"/>
      <c r="AA274" s="16"/>
      <c r="AB274" s="16"/>
      <c r="AC274" s="71"/>
      <c r="AD274" s="23"/>
      <c r="AE274" s="23"/>
      <c r="AF274" s="23"/>
      <c r="AG274" s="23"/>
      <c r="AH274" s="74"/>
      <c r="AI274" s="23"/>
      <c r="AJ274" s="23"/>
      <c r="AK274" s="32" t="s">
        <v>38</v>
      </c>
      <c r="AL274" s="8" t="s">
        <v>32</v>
      </c>
      <c r="AM274" s="23" t="s">
        <v>43</v>
      </c>
      <c r="AN274" s="23" t="s">
        <v>40</v>
      </c>
      <c r="AO274" s="26"/>
    </row>
    <row r="275" spans="1:41" ht="25.5" customHeight="1" x14ac:dyDescent="0.25">
      <c r="A275" s="28">
        <v>263</v>
      </c>
      <c r="B275" s="8" t="s">
        <v>83</v>
      </c>
      <c r="C275" s="8" t="s">
        <v>84</v>
      </c>
      <c r="D275" s="10" t="s">
        <v>5</v>
      </c>
      <c r="E275" s="15">
        <v>44221</v>
      </c>
      <c r="F275" s="29" t="s">
        <v>68</v>
      </c>
      <c r="G275" s="10"/>
      <c r="H275" s="15">
        <v>44221</v>
      </c>
      <c r="I275" s="9">
        <f t="shared" si="4"/>
        <v>0</v>
      </c>
      <c r="J275" s="16" t="s">
        <v>48</v>
      </c>
      <c r="K275" s="15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16"/>
      <c r="Y275" s="16"/>
      <c r="Z275" s="16"/>
      <c r="AA275" s="16"/>
      <c r="AB275" s="16"/>
      <c r="AC275" s="71"/>
      <c r="AD275" s="23"/>
      <c r="AE275" s="23"/>
      <c r="AF275" s="23"/>
      <c r="AG275" s="23"/>
      <c r="AH275" s="74"/>
      <c r="AI275" s="23"/>
      <c r="AJ275" s="23"/>
      <c r="AK275" s="32" t="s">
        <v>38</v>
      </c>
      <c r="AL275" s="8" t="s">
        <v>32</v>
      </c>
      <c r="AM275" s="23" t="s">
        <v>43</v>
      </c>
      <c r="AN275" s="8" t="s">
        <v>40</v>
      </c>
      <c r="AO275" s="26"/>
    </row>
    <row r="276" spans="1:41" ht="25.5" customHeight="1" x14ac:dyDescent="0.25">
      <c r="A276" s="27">
        <v>264</v>
      </c>
      <c r="B276" s="8" t="s">
        <v>83</v>
      </c>
      <c r="C276" s="8" t="s">
        <v>84</v>
      </c>
      <c r="D276" s="10" t="s">
        <v>4</v>
      </c>
      <c r="E276" s="15">
        <v>44221</v>
      </c>
      <c r="F276" s="29" t="s">
        <v>56</v>
      </c>
      <c r="G276" s="10"/>
      <c r="H276" s="15">
        <v>44222</v>
      </c>
      <c r="I276" s="9">
        <f t="shared" si="4"/>
        <v>1</v>
      </c>
      <c r="J276" s="16" t="s">
        <v>48</v>
      </c>
      <c r="K276" s="15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16"/>
      <c r="Y276" s="16"/>
      <c r="Z276" s="16"/>
      <c r="AA276" s="16"/>
      <c r="AB276" s="16"/>
      <c r="AC276" s="71"/>
      <c r="AD276" s="23"/>
      <c r="AE276" s="23"/>
      <c r="AF276" s="23"/>
      <c r="AG276" s="23"/>
      <c r="AH276" s="74"/>
      <c r="AI276" s="23"/>
      <c r="AJ276" s="23"/>
      <c r="AK276" s="32" t="s">
        <v>38</v>
      </c>
      <c r="AL276" s="8" t="s">
        <v>32</v>
      </c>
      <c r="AM276" s="23" t="s">
        <v>43</v>
      </c>
      <c r="AN276" s="8" t="s">
        <v>40</v>
      </c>
      <c r="AO276" s="26"/>
    </row>
    <row r="277" spans="1:41" ht="25.5" customHeight="1" x14ac:dyDescent="0.25">
      <c r="A277" s="28">
        <v>265</v>
      </c>
      <c r="B277" s="8" t="s">
        <v>83</v>
      </c>
      <c r="C277" s="8" t="s">
        <v>84</v>
      </c>
      <c r="D277" s="10" t="s">
        <v>5</v>
      </c>
      <c r="E277" s="15">
        <v>44221</v>
      </c>
      <c r="F277" s="29" t="s">
        <v>68</v>
      </c>
      <c r="G277" s="10"/>
      <c r="H277" s="15">
        <v>44221</v>
      </c>
      <c r="I277" s="9">
        <f t="shared" si="4"/>
        <v>0</v>
      </c>
      <c r="J277" s="16" t="s">
        <v>48</v>
      </c>
      <c r="K277" s="15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16"/>
      <c r="Y277" s="16"/>
      <c r="Z277" s="16"/>
      <c r="AA277" s="16"/>
      <c r="AB277" s="16"/>
      <c r="AC277" s="71"/>
      <c r="AD277" s="23"/>
      <c r="AE277" s="23"/>
      <c r="AF277" s="23"/>
      <c r="AG277" s="23"/>
      <c r="AH277" s="74"/>
      <c r="AI277" s="23"/>
      <c r="AJ277" s="23"/>
      <c r="AK277" s="32" t="s">
        <v>38</v>
      </c>
      <c r="AL277" s="8" t="s">
        <v>32</v>
      </c>
      <c r="AM277" s="23" t="s">
        <v>43</v>
      </c>
      <c r="AN277" s="23" t="s">
        <v>40</v>
      </c>
      <c r="AO277" s="26"/>
    </row>
    <row r="278" spans="1:41" ht="25.5" customHeight="1" x14ac:dyDescent="0.25">
      <c r="A278" s="27">
        <v>266</v>
      </c>
      <c r="B278" s="8" t="s">
        <v>83</v>
      </c>
      <c r="C278" s="8" t="s">
        <v>84</v>
      </c>
      <c r="D278" s="10" t="s">
        <v>5</v>
      </c>
      <c r="E278" s="15">
        <v>44221</v>
      </c>
      <c r="F278" s="29" t="s">
        <v>68</v>
      </c>
      <c r="G278" s="10"/>
      <c r="H278" s="15">
        <v>44221</v>
      </c>
      <c r="I278" s="9">
        <f t="shared" si="4"/>
        <v>0</v>
      </c>
      <c r="J278" s="16" t="s">
        <v>48</v>
      </c>
      <c r="K278" s="15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16"/>
      <c r="Y278" s="16"/>
      <c r="Z278" s="16"/>
      <c r="AA278" s="16"/>
      <c r="AB278" s="16"/>
      <c r="AC278" s="71"/>
      <c r="AD278" s="23"/>
      <c r="AE278" s="23"/>
      <c r="AF278" s="23"/>
      <c r="AG278" s="23"/>
      <c r="AH278" s="74"/>
      <c r="AI278" s="23"/>
      <c r="AJ278" s="23"/>
      <c r="AK278" s="32" t="s">
        <v>38</v>
      </c>
      <c r="AL278" s="8" t="s">
        <v>32</v>
      </c>
      <c r="AM278" s="23" t="s">
        <v>43</v>
      </c>
      <c r="AN278" s="23" t="s">
        <v>40</v>
      </c>
      <c r="AO278" s="26"/>
    </row>
    <row r="279" spans="1:41" ht="25.5" customHeight="1" x14ac:dyDescent="0.25">
      <c r="A279" s="28">
        <v>267</v>
      </c>
      <c r="B279" s="8" t="s">
        <v>83</v>
      </c>
      <c r="C279" s="8" t="s">
        <v>84</v>
      </c>
      <c r="D279" s="10" t="s">
        <v>5</v>
      </c>
      <c r="E279" s="15">
        <v>44221</v>
      </c>
      <c r="F279" s="29" t="s">
        <v>68</v>
      </c>
      <c r="G279" s="10"/>
      <c r="H279" s="15">
        <v>44221</v>
      </c>
      <c r="I279" s="9">
        <f t="shared" si="4"/>
        <v>0</v>
      </c>
      <c r="J279" s="16" t="s">
        <v>48</v>
      </c>
      <c r="K279" s="15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16"/>
      <c r="Y279" s="16"/>
      <c r="Z279" s="16"/>
      <c r="AA279" s="16"/>
      <c r="AB279" s="16"/>
      <c r="AC279" s="71"/>
      <c r="AD279" s="23"/>
      <c r="AE279" s="23"/>
      <c r="AF279" s="23"/>
      <c r="AG279" s="23"/>
      <c r="AH279" s="74"/>
      <c r="AI279" s="23"/>
      <c r="AJ279" s="23"/>
      <c r="AK279" s="32" t="s">
        <v>38</v>
      </c>
      <c r="AL279" s="8" t="s">
        <v>32</v>
      </c>
      <c r="AM279" s="23" t="s">
        <v>43</v>
      </c>
      <c r="AN279" s="23" t="s">
        <v>40</v>
      </c>
      <c r="AO279" s="26"/>
    </row>
    <row r="280" spans="1:41" ht="25.5" customHeight="1" x14ac:dyDescent="0.25">
      <c r="A280" s="27">
        <v>268</v>
      </c>
      <c r="B280" s="8" t="s">
        <v>83</v>
      </c>
      <c r="C280" s="8" t="s">
        <v>84</v>
      </c>
      <c r="D280" s="10" t="s">
        <v>5</v>
      </c>
      <c r="E280" s="15">
        <v>44221</v>
      </c>
      <c r="F280" s="29" t="s">
        <v>68</v>
      </c>
      <c r="G280" s="10"/>
      <c r="H280" s="15">
        <v>44221</v>
      </c>
      <c r="I280" s="9">
        <f t="shared" si="4"/>
        <v>0</v>
      </c>
      <c r="J280" s="16" t="s">
        <v>48</v>
      </c>
      <c r="K280" s="15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16"/>
      <c r="Y280" s="16"/>
      <c r="Z280" s="16"/>
      <c r="AA280" s="16"/>
      <c r="AB280" s="16"/>
      <c r="AC280" s="71"/>
      <c r="AD280" s="23"/>
      <c r="AE280" s="23"/>
      <c r="AF280" s="23"/>
      <c r="AG280" s="23"/>
      <c r="AH280" s="74"/>
      <c r="AI280" s="23"/>
      <c r="AJ280" s="23"/>
      <c r="AK280" s="32" t="s">
        <v>38</v>
      </c>
      <c r="AL280" s="8" t="s">
        <v>32</v>
      </c>
      <c r="AM280" s="23" t="s">
        <v>43</v>
      </c>
      <c r="AN280" s="23" t="s">
        <v>40</v>
      </c>
      <c r="AO280" s="26"/>
    </row>
    <row r="281" spans="1:41" ht="25.5" customHeight="1" x14ac:dyDescent="0.25">
      <c r="A281" s="28">
        <v>269</v>
      </c>
      <c r="B281" s="8" t="s">
        <v>83</v>
      </c>
      <c r="C281" s="8" t="s">
        <v>84</v>
      </c>
      <c r="D281" s="10" t="s">
        <v>5</v>
      </c>
      <c r="E281" s="15">
        <v>44221</v>
      </c>
      <c r="F281" s="29" t="s">
        <v>68</v>
      </c>
      <c r="G281" s="10"/>
      <c r="H281" s="15">
        <v>44221</v>
      </c>
      <c r="I281" s="9">
        <f t="shared" si="4"/>
        <v>0</v>
      </c>
      <c r="J281" s="16" t="s">
        <v>48</v>
      </c>
      <c r="K281" s="15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16"/>
      <c r="Y281" s="16"/>
      <c r="Z281" s="16"/>
      <c r="AA281" s="16"/>
      <c r="AB281" s="16"/>
      <c r="AC281" s="71"/>
      <c r="AD281" s="23"/>
      <c r="AE281" s="23"/>
      <c r="AF281" s="23"/>
      <c r="AG281" s="23"/>
      <c r="AH281" s="74"/>
      <c r="AI281" s="23"/>
      <c r="AJ281" s="23"/>
      <c r="AK281" s="32" t="s">
        <v>38</v>
      </c>
      <c r="AL281" s="8" t="s">
        <v>32</v>
      </c>
      <c r="AM281" s="8" t="s">
        <v>43</v>
      </c>
      <c r="AN281" s="23" t="s">
        <v>40</v>
      </c>
      <c r="AO281" s="26"/>
    </row>
    <row r="282" spans="1:41" ht="25.5" customHeight="1" x14ac:dyDescent="0.25">
      <c r="A282" s="27">
        <v>270</v>
      </c>
      <c r="B282" s="8" t="s">
        <v>83</v>
      </c>
      <c r="C282" s="8" t="s">
        <v>84</v>
      </c>
      <c r="D282" s="10" t="s">
        <v>5</v>
      </c>
      <c r="E282" s="15">
        <v>44221</v>
      </c>
      <c r="F282" s="29" t="s">
        <v>68</v>
      </c>
      <c r="G282" s="10"/>
      <c r="H282" s="15">
        <v>44221</v>
      </c>
      <c r="I282" s="9">
        <f t="shared" si="4"/>
        <v>0</v>
      </c>
      <c r="J282" s="16" t="s">
        <v>48</v>
      </c>
      <c r="K282" s="15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16"/>
      <c r="Y282" s="16"/>
      <c r="Z282" s="16"/>
      <c r="AA282" s="16"/>
      <c r="AB282" s="16"/>
      <c r="AC282" s="71"/>
      <c r="AD282" s="23"/>
      <c r="AE282" s="23"/>
      <c r="AF282" s="23"/>
      <c r="AG282" s="23"/>
      <c r="AH282" s="74"/>
      <c r="AI282" s="23"/>
      <c r="AJ282" s="23"/>
      <c r="AK282" s="32" t="s">
        <v>38</v>
      </c>
      <c r="AL282" s="23" t="s">
        <v>32</v>
      </c>
      <c r="AM282" s="23" t="s">
        <v>43</v>
      </c>
      <c r="AN282" s="23" t="s">
        <v>40</v>
      </c>
      <c r="AO282" s="26"/>
    </row>
    <row r="283" spans="1:41" ht="25.5" customHeight="1" x14ac:dyDescent="0.25">
      <c r="A283" s="28">
        <v>271</v>
      </c>
      <c r="B283" s="8" t="s">
        <v>83</v>
      </c>
      <c r="C283" s="8" t="s">
        <v>84</v>
      </c>
      <c r="D283" s="10" t="s">
        <v>4</v>
      </c>
      <c r="E283" s="15">
        <v>44221</v>
      </c>
      <c r="F283" s="29" t="s">
        <v>51</v>
      </c>
      <c r="G283" s="10"/>
      <c r="H283" s="15">
        <v>44221</v>
      </c>
      <c r="I283" s="9">
        <f t="shared" si="4"/>
        <v>0</v>
      </c>
      <c r="J283" s="16" t="s">
        <v>48</v>
      </c>
      <c r="K283" s="15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16"/>
      <c r="Y283" s="16"/>
      <c r="Z283" s="16"/>
      <c r="AA283" s="16"/>
      <c r="AB283" s="16"/>
      <c r="AC283" s="71"/>
      <c r="AD283" s="23"/>
      <c r="AE283" s="23"/>
      <c r="AF283" s="23"/>
      <c r="AG283" s="23"/>
      <c r="AH283" s="74"/>
      <c r="AI283" s="23"/>
      <c r="AJ283" s="23"/>
      <c r="AK283" s="32" t="s">
        <v>38</v>
      </c>
      <c r="AL283" s="8" t="s">
        <v>32</v>
      </c>
      <c r="AM283" s="23" t="s">
        <v>43</v>
      </c>
      <c r="AN283" s="23" t="s">
        <v>40</v>
      </c>
      <c r="AO283" s="26"/>
    </row>
    <row r="284" spans="1:41" ht="25.5" customHeight="1" x14ac:dyDescent="0.25">
      <c r="A284" s="27">
        <v>272</v>
      </c>
      <c r="B284" s="8">
        <v>2026052</v>
      </c>
      <c r="C284" s="8" t="s">
        <v>84</v>
      </c>
      <c r="D284" s="10" t="s">
        <v>4</v>
      </c>
      <c r="E284" s="15">
        <v>44221</v>
      </c>
      <c r="F284" s="29" t="s">
        <v>51</v>
      </c>
      <c r="G284" s="10"/>
      <c r="H284" s="15">
        <v>44222</v>
      </c>
      <c r="I284" s="9">
        <f t="shared" si="4"/>
        <v>1</v>
      </c>
      <c r="J284" s="16" t="s">
        <v>48</v>
      </c>
      <c r="K284" s="15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16"/>
      <c r="Y284" s="16"/>
      <c r="Z284" s="16"/>
      <c r="AA284" s="16"/>
      <c r="AB284" s="16"/>
      <c r="AC284" s="71"/>
      <c r="AD284" s="23"/>
      <c r="AE284" s="23"/>
      <c r="AF284" s="23"/>
      <c r="AG284" s="23"/>
      <c r="AH284" s="74"/>
      <c r="AI284" s="23"/>
      <c r="AJ284" s="23"/>
      <c r="AK284" s="32" t="s">
        <v>38</v>
      </c>
      <c r="AL284" s="8" t="s">
        <v>34</v>
      </c>
      <c r="AM284" s="23" t="s">
        <v>43</v>
      </c>
      <c r="AN284" s="8" t="s">
        <v>40</v>
      </c>
      <c r="AO284" s="26"/>
    </row>
    <row r="285" spans="1:41" ht="25.5" customHeight="1" x14ac:dyDescent="0.25">
      <c r="A285" s="28">
        <v>273</v>
      </c>
      <c r="B285" s="8" t="s">
        <v>83</v>
      </c>
      <c r="C285" s="8" t="s">
        <v>84</v>
      </c>
      <c r="D285" s="10" t="s">
        <v>6</v>
      </c>
      <c r="E285" s="15">
        <v>44221</v>
      </c>
      <c r="F285" s="29" t="s">
        <v>68</v>
      </c>
      <c r="G285" s="10"/>
      <c r="H285" s="15">
        <v>44221</v>
      </c>
      <c r="I285" s="9">
        <f t="shared" si="4"/>
        <v>0</v>
      </c>
      <c r="J285" s="16" t="s">
        <v>48</v>
      </c>
      <c r="K285" s="15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16"/>
      <c r="Y285" s="16"/>
      <c r="Z285" s="16"/>
      <c r="AA285" s="16"/>
      <c r="AB285" s="16"/>
      <c r="AC285" s="71"/>
      <c r="AD285" s="23"/>
      <c r="AE285" s="23"/>
      <c r="AF285" s="23"/>
      <c r="AG285" s="23"/>
      <c r="AH285" s="74"/>
      <c r="AI285" s="23"/>
      <c r="AJ285" s="23"/>
      <c r="AK285" s="32" t="s">
        <v>38</v>
      </c>
      <c r="AL285" s="23" t="s">
        <v>33</v>
      </c>
      <c r="AM285" s="8" t="s">
        <v>43</v>
      </c>
      <c r="AN285" s="23" t="s">
        <v>42</v>
      </c>
      <c r="AO285" s="26"/>
    </row>
    <row r="286" spans="1:41" ht="25.5" customHeight="1" x14ac:dyDescent="0.25">
      <c r="A286" s="27">
        <v>274</v>
      </c>
      <c r="B286" s="8" t="s">
        <v>83</v>
      </c>
      <c r="C286" s="8" t="s">
        <v>84</v>
      </c>
      <c r="D286" s="10" t="s">
        <v>6</v>
      </c>
      <c r="E286" s="15">
        <v>44221</v>
      </c>
      <c r="F286" s="29" t="s">
        <v>68</v>
      </c>
      <c r="G286" s="10"/>
      <c r="H286" s="15">
        <v>44221</v>
      </c>
      <c r="I286" s="9">
        <f t="shared" si="4"/>
        <v>0</v>
      </c>
      <c r="J286" s="16" t="s">
        <v>48</v>
      </c>
      <c r="K286" s="15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16"/>
      <c r="Y286" s="16"/>
      <c r="Z286" s="16"/>
      <c r="AA286" s="16"/>
      <c r="AB286" s="16"/>
      <c r="AC286" s="71"/>
      <c r="AD286" s="23"/>
      <c r="AE286" s="23"/>
      <c r="AF286" s="23"/>
      <c r="AG286" s="23"/>
      <c r="AH286" s="74"/>
      <c r="AI286" s="23"/>
      <c r="AJ286" s="23"/>
      <c r="AK286" s="32" t="s">
        <v>38</v>
      </c>
      <c r="AL286" s="23" t="s">
        <v>33</v>
      </c>
      <c r="AM286" s="23" t="s">
        <v>43</v>
      </c>
      <c r="AN286" s="23" t="s">
        <v>40</v>
      </c>
      <c r="AO286" s="26"/>
    </row>
    <row r="287" spans="1:41" ht="25.5" customHeight="1" x14ac:dyDescent="0.25">
      <c r="A287" s="28">
        <v>275</v>
      </c>
      <c r="B287" s="8" t="s">
        <v>83</v>
      </c>
      <c r="C287" s="8" t="s">
        <v>84</v>
      </c>
      <c r="D287" s="10" t="s">
        <v>6</v>
      </c>
      <c r="E287" s="15">
        <v>44221</v>
      </c>
      <c r="F287" s="29" t="s">
        <v>68</v>
      </c>
      <c r="G287" s="10"/>
      <c r="H287" s="15">
        <v>44221</v>
      </c>
      <c r="I287" s="9">
        <f t="shared" si="4"/>
        <v>0</v>
      </c>
      <c r="J287" s="16" t="s">
        <v>48</v>
      </c>
      <c r="K287" s="15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16"/>
      <c r="Y287" s="16"/>
      <c r="Z287" s="16"/>
      <c r="AA287" s="16"/>
      <c r="AB287" s="16"/>
      <c r="AC287" s="71"/>
      <c r="AD287" s="23"/>
      <c r="AE287" s="23"/>
      <c r="AF287" s="23"/>
      <c r="AG287" s="23"/>
      <c r="AH287" s="74"/>
      <c r="AI287" s="23"/>
      <c r="AJ287" s="23"/>
      <c r="AK287" s="32" t="s">
        <v>38</v>
      </c>
      <c r="AL287" s="8" t="s">
        <v>31</v>
      </c>
      <c r="AM287" s="8" t="s">
        <v>43</v>
      </c>
      <c r="AN287" s="23" t="s">
        <v>42</v>
      </c>
      <c r="AO287" s="26"/>
    </row>
    <row r="288" spans="1:41" ht="25.5" customHeight="1" x14ac:dyDescent="0.25">
      <c r="A288" s="27">
        <v>276</v>
      </c>
      <c r="B288" s="8" t="s">
        <v>83</v>
      </c>
      <c r="C288" s="8" t="s">
        <v>84</v>
      </c>
      <c r="D288" s="10" t="s">
        <v>6</v>
      </c>
      <c r="E288" s="15">
        <v>44221</v>
      </c>
      <c r="F288" s="29" t="s">
        <v>68</v>
      </c>
      <c r="G288" s="10"/>
      <c r="H288" s="15">
        <v>44221</v>
      </c>
      <c r="I288" s="9">
        <f t="shared" si="4"/>
        <v>0</v>
      </c>
      <c r="J288" s="16" t="s">
        <v>48</v>
      </c>
      <c r="K288" s="15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16"/>
      <c r="Y288" s="16"/>
      <c r="Z288" s="16"/>
      <c r="AA288" s="16"/>
      <c r="AB288" s="16"/>
      <c r="AC288" s="71"/>
      <c r="AD288" s="23"/>
      <c r="AE288" s="23"/>
      <c r="AF288" s="23"/>
      <c r="AG288" s="23"/>
      <c r="AH288" s="74"/>
      <c r="AI288" s="23"/>
      <c r="AJ288" s="23"/>
      <c r="AK288" s="32" t="s">
        <v>38</v>
      </c>
      <c r="AL288" s="8" t="s">
        <v>31</v>
      </c>
      <c r="AM288" s="23" t="s">
        <v>43</v>
      </c>
      <c r="AN288" s="8" t="s">
        <v>42</v>
      </c>
      <c r="AO288" s="26"/>
    </row>
    <row r="289" spans="1:41" ht="25.5" customHeight="1" x14ac:dyDescent="0.25">
      <c r="A289" s="28">
        <v>277</v>
      </c>
      <c r="B289" s="8" t="s">
        <v>83</v>
      </c>
      <c r="C289" s="8" t="s">
        <v>84</v>
      </c>
      <c r="D289" s="10" t="s">
        <v>6</v>
      </c>
      <c r="E289" s="15">
        <v>44221</v>
      </c>
      <c r="F289" s="29" t="s">
        <v>68</v>
      </c>
      <c r="G289" s="10"/>
      <c r="H289" s="15">
        <v>44221</v>
      </c>
      <c r="I289" s="9">
        <f t="shared" si="4"/>
        <v>0</v>
      </c>
      <c r="J289" s="16" t="s">
        <v>48</v>
      </c>
      <c r="K289" s="15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16"/>
      <c r="Y289" s="16"/>
      <c r="Z289" s="16"/>
      <c r="AA289" s="16"/>
      <c r="AB289" s="16"/>
      <c r="AC289" s="71"/>
      <c r="AD289" s="23"/>
      <c r="AE289" s="23"/>
      <c r="AF289" s="23"/>
      <c r="AG289" s="23"/>
      <c r="AH289" s="74"/>
      <c r="AI289" s="23"/>
      <c r="AJ289" s="23"/>
      <c r="AK289" s="32" t="s">
        <v>38</v>
      </c>
      <c r="AL289" s="23" t="s">
        <v>31</v>
      </c>
      <c r="AM289" s="23" t="s">
        <v>43</v>
      </c>
      <c r="AN289" s="23" t="s">
        <v>42</v>
      </c>
      <c r="AO289" s="26"/>
    </row>
    <row r="290" spans="1:41" ht="25.5" customHeight="1" x14ac:dyDescent="0.25">
      <c r="A290" s="27">
        <v>278</v>
      </c>
      <c r="B290" s="8" t="s">
        <v>83</v>
      </c>
      <c r="C290" s="8" t="s">
        <v>84</v>
      </c>
      <c r="D290" s="10" t="s">
        <v>5</v>
      </c>
      <c r="E290" s="15">
        <v>44221</v>
      </c>
      <c r="F290" s="29" t="s">
        <v>68</v>
      </c>
      <c r="G290" s="10"/>
      <c r="H290" s="15">
        <v>44221</v>
      </c>
      <c r="I290" s="9">
        <f t="shared" si="4"/>
        <v>0</v>
      </c>
      <c r="J290" s="16" t="s">
        <v>48</v>
      </c>
      <c r="K290" s="15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16"/>
      <c r="Y290" s="16"/>
      <c r="Z290" s="16"/>
      <c r="AA290" s="16"/>
      <c r="AB290" s="16"/>
      <c r="AC290" s="71"/>
      <c r="AD290" s="23"/>
      <c r="AE290" s="23"/>
      <c r="AF290" s="23"/>
      <c r="AG290" s="23"/>
      <c r="AH290" s="74"/>
      <c r="AI290" s="23"/>
      <c r="AJ290" s="23"/>
      <c r="AK290" s="32" t="s">
        <v>38</v>
      </c>
      <c r="AL290" s="8" t="s">
        <v>31</v>
      </c>
      <c r="AM290" s="8" t="s">
        <v>43</v>
      </c>
      <c r="AN290" s="8" t="s">
        <v>40</v>
      </c>
      <c r="AO290" s="26"/>
    </row>
    <row r="291" spans="1:41" ht="25.5" customHeight="1" x14ac:dyDescent="0.25">
      <c r="A291" s="28">
        <v>279</v>
      </c>
      <c r="B291" s="8" t="s">
        <v>83</v>
      </c>
      <c r="C291" s="8" t="s">
        <v>84</v>
      </c>
      <c r="D291" s="10" t="s">
        <v>5</v>
      </c>
      <c r="E291" s="15">
        <v>44221</v>
      </c>
      <c r="F291" s="29" t="s">
        <v>68</v>
      </c>
      <c r="G291" s="10"/>
      <c r="H291" s="15">
        <v>44221</v>
      </c>
      <c r="I291" s="9">
        <f t="shared" si="4"/>
        <v>0</v>
      </c>
      <c r="J291" s="16" t="s">
        <v>48</v>
      </c>
      <c r="K291" s="15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16"/>
      <c r="Y291" s="16"/>
      <c r="Z291" s="16"/>
      <c r="AA291" s="16"/>
      <c r="AB291" s="16"/>
      <c r="AC291" s="71"/>
      <c r="AD291" s="23"/>
      <c r="AE291" s="23"/>
      <c r="AF291" s="23"/>
      <c r="AG291" s="23"/>
      <c r="AH291" s="74"/>
      <c r="AI291" s="23"/>
      <c r="AJ291" s="23"/>
      <c r="AK291" s="32" t="s">
        <v>38</v>
      </c>
      <c r="AL291" s="8" t="s">
        <v>31</v>
      </c>
      <c r="AM291" s="23" t="s">
        <v>43</v>
      </c>
      <c r="AN291" s="23" t="s">
        <v>40</v>
      </c>
      <c r="AO291" s="26"/>
    </row>
    <row r="292" spans="1:41" ht="25.5" customHeight="1" x14ac:dyDescent="0.25">
      <c r="A292" s="27">
        <v>280</v>
      </c>
      <c r="B292" s="8" t="s">
        <v>83</v>
      </c>
      <c r="C292" s="8" t="s">
        <v>84</v>
      </c>
      <c r="D292" s="10" t="s">
        <v>4</v>
      </c>
      <c r="E292" s="15">
        <v>44222</v>
      </c>
      <c r="F292" s="29" t="s">
        <v>51</v>
      </c>
      <c r="G292" s="10"/>
      <c r="H292" s="15">
        <v>44224</v>
      </c>
      <c r="I292" s="9">
        <f t="shared" si="4"/>
        <v>2</v>
      </c>
      <c r="J292" s="16" t="s">
        <v>48</v>
      </c>
      <c r="K292" s="15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16"/>
      <c r="Y292" s="16"/>
      <c r="Z292" s="16"/>
      <c r="AA292" s="16"/>
      <c r="AB292" s="16"/>
      <c r="AC292" s="71"/>
      <c r="AD292" s="23"/>
      <c r="AE292" s="23"/>
      <c r="AF292" s="23"/>
      <c r="AG292" s="23"/>
      <c r="AH292" s="74"/>
      <c r="AI292" s="23"/>
      <c r="AJ292" s="23"/>
      <c r="AK292" s="32" t="s">
        <v>35</v>
      </c>
      <c r="AL292" s="8" t="s">
        <v>32</v>
      </c>
      <c r="AM292" s="23" t="s">
        <v>43</v>
      </c>
      <c r="AN292" s="23" t="s">
        <v>41</v>
      </c>
      <c r="AO292" s="26"/>
    </row>
    <row r="293" spans="1:41" ht="25.5" customHeight="1" x14ac:dyDescent="0.25">
      <c r="A293" s="28">
        <v>281</v>
      </c>
      <c r="B293" s="8" t="s">
        <v>83</v>
      </c>
      <c r="C293" s="8" t="s">
        <v>84</v>
      </c>
      <c r="D293" s="10" t="s">
        <v>5</v>
      </c>
      <c r="E293" s="15">
        <v>44222</v>
      </c>
      <c r="F293" s="29" t="s">
        <v>68</v>
      </c>
      <c r="G293" s="10"/>
      <c r="H293" s="15">
        <v>44222</v>
      </c>
      <c r="I293" s="9">
        <f t="shared" si="4"/>
        <v>0</v>
      </c>
      <c r="J293" s="16" t="s">
        <v>48</v>
      </c>
      <c r="K293" s="15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16"/>
      <c r="Y293" s="16"/>
      <c r="Z293" s="16"/>
      <c r="AA293" s="16"/>
      <c r="AB293" s="16"/>
      <c r="AC293" s="71"/>
      <c r="AD293" s="23"/>
      <c r="AE293" s="23"/>
      <c r="AF293" s="23"/>
      <c r="AG293" s="23"/>
      <c r="AH293" s="74"/>
      <c r="AI293" s="23"/>
      <c r="AJ293" s="23"/>
      <c r="AK293" s="32" t="s">
        <v>38</v>
      </c>
      <c r="AL293" s="8" t="s">
        <v>32</v>
      </c>
      <c r="AM293" s="23" t="s">
        <v>43</v>
      </c>
      <c r="AN293" s="23" t="s">
        <v>40</v>
      </c>
      <c r="AO293" s="26"/>
    </row>
    <row r="294" spans="1:41" ht="25.5" customHeight="1" x14ac:dyDescent="0.25">
      <c r="A294" s="27">
        <v>282</v>
      </c>
      <c r="B294" s="8" t="s">
        <v>83</v>
      </c>
      <c r="C294" s="8" t="s">
        <v>84</v>
      </c>
      <c r="D294" s="10" t="s">
        <v>4</v>
      </c>
      <c r="E294" s="15">
        <v>44222</v>
      </c>
      <c r="F294" s="29" t="s">
        <v>56</v>
      </c>
      <c r="G294" s="10"/>
      <c r="H294" s="15">
        <v>44222</v>
      </c>
      <c r="I294" s="9">
        <f t="shared" si="4"/>
        <v>0</v>
      </c>
      <c r="J294" s="16" t="s">
        <v>48</v>
      </c>
      <c r="K294" s="15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16"/>
      <c r="Y294" s="16"/>
      <c r="Z294" s="16"/>
      <c r="AA294" s="16"/>
      <c r="AB294" s="16"/>
      <c r="AC294" s="71"/>
      <c r="AD294" s="23"/>
      <c r="AE294" s="23"/>
      <c r="AF294" s="23"/>
      <c r="AG294" s="23"/>
      <c r="AH294" s="74"/>
      <c r="AI294" s="23"/>
      <c r="AJ294" s="23"/>
      <c r="AK294" s="32" t="s">
        <v>35</v>
      </c>
      <c r="AL294" s="8" t="s">
        <v>32</v>
      </c>
      <c r="AM294" s="23" t="s">
        <v>43</v>
      </c>
      <c r="AN294" s="23" t="s">
        <v>40</v>
      </c>
      <c r="AO294" s="26"/>
    </row>
    <row r="295" spans="1:41" ht="25.5" customHeight="1" x14ac:dyDescent="0.25">
      <c r="A295" s="28">
        <v>283</v>
      </c>
      <c r="B295" s="8" t="s">
        <v>83</v>
      </c>
      <c r="C295" s="8" t="s">
        <v>84</v>
      </c>
      <c r="D295" s="10" t="s">
        <v>5</v>
      </c>
      <c r="E295" s="15">
        <v>44222</v>
      </c>
      <c r="F295" s="29" t="s">
        <v>68</v>
      </c>
      <c r="G295" s="10"/>
      <c r="H295" s="15">
        <v>44222</v>
      </c>
      <c r="I295" s="9">
        <f t="shared" si="4"/>
        <v>0</v>
      </c>
      <c r="J295" s="16" t="s">
        <v>48</v>
      </c>
      <c r="K295" s="15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16"/>
      <c r="Y295" s="16"/>
      <c r="Z295" s="16"/>
      <c r="AA295" s="16"/>
      <c r="AB295" s="16"/>
      <c r="AC295" s="71"/>
      <c r="AD295" s="23"/>
      <c r="AE295" s="23"/>
      <c r="AF295" s="23"/>
      <c r="AG295" s="23"/>
      <c r="AH295" s="74"/>
      <c r="AI295" s="23"/>
      <c r="AJ295" s="23"/>
      <c r="AK295" s="32" t="s">
        <v>38</v>
      </c>
      <c r="AL295" s="23" t="s">
        <v>32</v>
      </c>
      <c r="AM295" s="23" t="s">
        <v>43</v>
      </c>
      <c r="AN295" s="23" t="s">
        <v>40</v>
      </c>
      <c r="AO295" s="26"/>
    </row>
    <row r="296" spans="1:41" ht="25.5" customHeight="1" x14ac:dyDescent="0.25">
      <c r="A296" s="27">
        <v>284</v>
      </c>
      <c r="B296" s="8" t="s">
        <v>83</v>
      </c>
      <c r="C296" s="8" t="s">
        <v>84</v>
      </c>
      <c r="D296" s="10" t="s">
        <v>5</v>
      </c>
      <c r="E296" s="15">
        <v>44222</v>
      </c>
      <c r="F296" s="29" t="s">
        <v>68</v>
      </c>
      <c r="G296" s="10"/>
      <c r="H296" s="15">
        <v>44222</v>
      </c>
      <c r="I296" s="9">
        <f t="shared" si="4"/>
        <v>0</v>
      </c>
      <c r="J296" s="16" t="s">
        <v>48</v>
      </c>
      <c r="K296" s="15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16"/>
      <c r="Y296" s="16"/>
      <c r="Z296" s="16"/>
      <c r="AA296" s="16"/>
      <c r="AB296" s="16"/>
      <c r="AC296" s="71"/>
      <c r="AD296" s="23"/>
      <c r="AE296" s="23"/>
      <c r="AF296" s="23"/>
      <c r="AG296" s="23"/>
      <c r="AH296" s="74"/>
      <c r="AI296" s="23"/>
      <c r="AJ296" s="23"/>
      <c r="AK296" s="32" t="s">
        <v>38</v>
      </c>
      <c r="AL296" s="23" t="s">
        <v>32</v>
      </c>
      <c r="AM296" s="23" t="s">
        <v>43</v>
      </c>
      <c r="AN296" s="23" t="s">
        <v>40</v>
      </c>
      <c r="AO296" s="26"/>
    </row>
    <row r="297" spans="1:41" ht="25.5" customHeight="1" x14ac:dyDescent="0.25">
      <c r="A297" s="28">
        <v>285</v>
      </c>
      <c r="B297" s="8" t="s">
        <v>83</v>
      </c>
      <c r="C297" s="8" t="s">
        <v>84</v>
      </c>
      <c r="D297" s="10" t="s">
        <v>4</v>
      </c>
      <c r="E297" s="15">
        <v>44222</v>
      </c>
      <c r="F297" s="29" t="s">
        <v>56</v>
      </c>
      <c r="G297" s="10"/>
      <c r="H297" s="15">
        <v>44222</v>
      </c>
      <c r="I297" s="9">
        <f t="shared" si="4"/>
        <v>0</v>
      </c>
      <c r="J297" s="16" t="s">
        <v>48</v>
      </c>
      <c r="K297" s="15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16"/>
      <c r="Y297" s="16"/>
      <c r="Z297" s="16"/>
      <c r="AA297" s="16"/>
      <c r="AB297" s="16"/>
      <c r="AC297" s="71"/>
      <c r="AD297" s="23"/>
      <c r="AE297" s="23"/>
      <c r="AF297" s="23"/>
      <c r="AG297" s="23"/>
      <c r="AH297" s="74"/>
      <c r="AI297" s="23"/>
      <c r="AJ297" s="23"/>
      <c r="AK297" s="32" t="s">
        <v>38</v>
      </c>
      <c r="AL297" s="8" t="s">
        <v>32</v>
      </c>
      <c r="AM297" s="8" t="s">
        <v>43</v>
      </c>
      <c r="AN297" s="23" t="s">
        <v>40</v>
      </c>
      <c r="AO297" s="26"/>
    </row>
    <row r="298" spans="1:41" ht="25.5" customHeight="1" x14ac:dyDescent="0.25">
      <c r="A298" s="27">
        <v>286</v>
      </c>
      <c r="B298" s="8" t="s">
        <v>83</v>
      </c>
      <c r="C298" s="8" t="s">
        <v>84</v>
      </c>
      <c r="D298" s="10" t="s">
        <v>6</v>
      </c>
      <c r="E298" s="15">
        <v>44222</v>
      </c>
      <c r="F298" s="29" t="s">
        <v>68</v>
      </c>
      <c r="G298" s="10"/>
      <c r="H298" s="15">
        <v>44222</v>
      </c>
      <c r="I298" s="9">
        <f t="shared" si="4"/>
        <v>0</v>
      </c>
      <c r="J298" s="16" t="s">
        <v>48</v>
      </c>
      <c r="K298" s="15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16"/>
      <c r="Y298" s="16"/>
      <c r="Z298" s="16"/>
      <c r="AA298" s="16"/>
      <c r="AB298" s="16"/>
      <c r="AC298" s="71"/>
      <c r="AD298" s="23"/>
      <c r="AE298" s="23"/>
      <c r="AF298" s="23"/>
      <c r="AG298" s="23"/>
      <c r="AH298" s="74"/>
      <c r="AI298" s="23"/>
      <c r="AJ298" s="23"/>
      <c r="AK298" s="32" t="s">
        <v>38</v>
      </c>
      <c r="AL298" s="8" t="s">
        <v>33</v>
      </c>
      <c r="AM298" s="23" t="s">
        <v>43</v>
      </c>
      <c r="AN298" s="23" t="s">
        <v>40</v>
      </c>
      <c r="AO298" s="26"/>
    </row>
    <row r="299" spans="1:41" ht="25.5" customHeight="1" x14ac:dyDescent="0.25">
      <c r="A299" s="28">
        <v>287</v>
      </c>
      <c r="B299" s="8" t="s">
        <v>83</v>
      </c>
      <c r="C299" s="8" t="s">
        <v>84</v>
      </c>
      <c r="D299" s="10" t="s">
        <v>5</v>
      </c>
      <c r="E299" s="15">
        <v>44222</v>
      </c>
      <c r="F299" s="29" t="s">
        <v>68</v>
      </c>
      <c r="G299" s="10"/>
      <c r="H299" s="15">
        <v>44222</v>
      </c>
      <c r="I299" s="9">
        <f t="shared" si="4"/>
        <v>0</v>
      </c>
      <c r="J299" s="16" t="s">
        <v>48</v>
      </c>
      <c r="K299" s="15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16"/>
      <c r="Y299" s="16"/>
      <c r="Z299" s="16"/>
      <c r="AA299" s="16"/>
      <c r="AB299" s="16"/>
      <c r="AC299" s="71"/>
      <c r="AD299" s="23"/>
      <c r="AE299" s="23"/>
      <c r="AF299" s="23"/>
      <c r="AG299" s="23"/>
      <c r="AH299" s="74"/>
      <c r="AI299" s="23"/>
      <c r="AJ299" s="23"/>
      <c r="AK299" s="32" t="s">
        <v>38</v>
      </c>
      <c r="AL299" s="23" t="s">
        <v>33</v>
      </c>
      <c r="AM299" s="23" t="s">
        <v>43</v>
      </c>
      <c r="AN299" s="8" t="s">
        <v>40</v>
      </c>
      <c r="AO299" s="26"/>
    </row>
    <row r="300" spans="1:41" ht="25.5" customHeight="1" x14ac:dyDescent="0.25">
      <c r="A300" s="27">
        <v>288</v>
      </c>
      <c r="B300" s="8" t="s">
        <v>83</v>
      </c>
      <c r="C300" s="8" t="s">
        <v>84</v>
      </c>
      <c r="D300" s="10" t="s">
        <v>6</v>
      </c>
      <c r="E300" s="15">
        <v>44222</v>
      </c>
      <c r="F300" s="29" t="s">
        <v>68</v>
      </c>
      <c r="G300" s="10"/>
      <c r="H300" s="15">
        <v>44222</v>
      </c>
      <c r="I300" s="9">
        <f t="shared" si="4"/>
        <v>0</v>
      </c>
      <c r="J300" s="16" t="s">
        <v>48</v>
      </c>
      <c r="K300" s="15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16"/>
      <c r="Y300" s="16"/>
      <c r="Z300" s="16"/>
      <c r="AA300" s="16"/>
      <c r="AB300" s="16"/>
      <c r="AC300" s="71"/>
      <c r="AD300" s="23"/>
      <c r="AE300" s="23"/>
      <c r="AF300" s="23"/>
      <c r="AG300" s="23"/>
      <c r="AH300" s="74"/>
      <c r="AI300" s="23"/>
      <c r="AJ300" s="23"/>
      <c r="AK300" s="32" t="s">
        <v>38</v>
      </c>
      <c r="AL300" s="23" t="s">
        <v>33</v>
      </c>
      <c r="AM300" s="8" t="s">
        <v>43</v>
      </c>
      <c r="AN300" s="23" t="s">
        <v>40</v>
      </c>
      <c r="AO300" s="26"/>
    </row>
    <row r="301" spans="1:41" ht="25.5" customHeight="1" x14ac:dyDescent="0.25">
      <c r="A301" s="28">
        <v>289</v>
      </c>
      <c r="B301" s="8" t="s">
        <v>83</v>
      </c>
      <c r="C301" s="8" t="s">
        <v>84</v>
      </c>
      <c r="D301" s="10" t="s">
        <v>5</v>
      </c>
      <c r="E301" s="15">
        <v>44222</v>
      </c>
      <c r="F301" s="29" t="s">
        <v>68</v>
      </c>
      <c r="G301" s="10"/>
      <c r="H301" s="15">
        <v>44222</v>
      </c>
      <c r="I301" s="9">
        <f t="shared" si="4"/>
        <v>0</v>
      </c>
      <c r="J301" s="16" t="s">
        <v>48</v>
      </c>
      <c r="K301" s="15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16"/>
      <c r="Y301" s="16"/>
      <c r="Z301" s="16"/>
      <c r="AA301" s="16"/>
      <c r="AB301" s="16"/>
      <c r="AC301" s="71"/>
      <c r="AD301" s="23"/>
      <c r="AE301" s="23"/>
      <c r="AF301" s="23"/>
      <c r="AG301" s="23"/>
      <c r="AH301" s="74"/>
      <c r="AI301" s="23"/>
      <c r="AJ301" s="23"/>
      <c r="AK301" s="32" t="s">
        <v>38</v>
      </c>
      <c r="AL301" s="23" t="s">
        <v>33</v>
      </c>
      <c r="AM301" s="8" t="s">
        <v>43</v>
      </c>
      <c r="AN301" s="23" t="s">
        <v>40</v>
      </c>
      <c r="AO301" s="26"/>
    </row>
    <row r="302" spans="1:41" ht="25.5" customHeight="1" x14ac:dyDescent="0.25">
      <c r="A302" s="27">
        <v>290</v>
      </c>
      <c r="B302" s="8" t="s">
        <v>83</v>
      </c>
      <c r="C302" s="8" t="s">
        <v>84</v>
      </c>
      <c r="D302" s="10" t="s">
        <v>5</v>
      </c>
      <c r="E302" s="15">
        <v>44222</v>
      </c>
      <c r="F302" s="29" t="s">
        <v>68</v>
      </c>
      <c r="G302" s="10"/>
      <c r="H302" s="15">
        <v>44222</v>
      </c>
      <c r="I302" s="9">
        <f t="shared" si="4"/>
        <v>0</v>
      </c>
      <c r="J302" s="16" t="s">
        <v>48</v>
      </c>
      <c r="K302" s="15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16"/>
      <c r="Y302" s="16"/>
      <c r="Z302" s="16"/>
      <c r="AA302" s="16"/>
      <c r="AB302" s="16"/>
      <c r="AC302" s="71"/>
      <c r="AD302" s="23"/>
      <c r="AE302" s="23"/>
      <c r="AF302" s="23"/>
      <c r="AG302" s="23"/>
      <c r="AH302" s="74"/>
      <c r="AI302" s="23"/>
      <c r="AJ302" s="23"/>
      <c r="AK302" s="32" t="s">
        <v>38</v>
      </c>
      <c r="AL302" s="23" t="s">
        <v>33</v>
      </c>
      <c r="AM302" s="8" t="s">
        <v>43</v>
      </c>
      <c r="AN302" s="23" t="s">
        <v>40</v>
      </c>
      <c r="AO302" s="26"/>
    </row>
    <row r="303" spans="1:41" ht="25.5" customHeight="1" x14ac:dyDescent="0.25">
      <c r="A303" s="28">
        <v>291</v>
      </c>
      <c r="B303" s="8" t="s">
        <v>83</v>
      </c>
      <c r="C303" s="8" t="s">
        <v>84</v>
      </c>
      <c r="D303" s="10" t="s">
        <v>5</v>
      </c>
      <c r="E303" s="15">
        <v>44222</v>
      </c>
      <c r="F303" s="29" t="s">
        <v>68</v>
      </c>
      <c r="G303" s="10"/>
      <c r="H303" s="15">
        <v>44222</v>
      </c>
      <c r="I303" s="9">
        <f t="shared" si="4"/>
        <v>0</v>
      </c>
      <c r="J303" s="16" t="s">
        <v>48</v>
      </c>
      <c r="K303" s="15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16"/>
      <c r="Y303" s="16"/>
      <c r="Z303" s="16"/>
      <c r="AA303" s="16"/>
      <c r="AB303" s="16"/>
      <c r="AC303" s="71"/>
      <c r="AD303" s="23"/>
      <c r="AE303" s="23"/>
      <c r="AF303" s="23"/>
      <c r="AG303" s="23"/>
      <c r="AH303" s="74"/>
      <c r="AI303" s="23"/>
      <c r="AJ303" s="23"/>
      <c r="AK303" s="32" t="s">
        <v>38</v>
      </c>
      <c r="AL303" s="23" t="s">
        <v>33</v>
      </c>
      <c r="AM303" s="8" t="s">
        <v>43</v>
      </c>
      <c r="AN303" s="23" t="s">
        <v>40</v>
      </c>
      <c r="AO303" s="26"/>
    </row>
    <row r="304" spans="1:41" ht="25.5" customHeight="1" x14ac:dyDescent="0.25">
      <c r="A304" s="27">
        <v>292</v>
      </c>
      <c r="B304" s="8" t="s">
        <v>83</v>
      </c>
      <c r="C304" s="8" t="s">
        <v>84</v>
      </c>
      <c r="D304" s="10" t="s">
        <v>5</v>
      </c>
      <c r="E304" s="15">
        <v>44222</v>
      </c>
      <c r="F304" s="29" t="s">
        <v>68</v>
      </c>
      <c r="G304" s="10"/>
      <c r="H304" s="15">
        <v>44222</v>
      </c>
      <c r="I304" s="9">
        <f t="shared" si="4"/>
        <v>0</v>
      </c>
      <c r="J304" s="16" t="s">
        <v>48</v>
      </c>
      <c r="K304" s="15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16"/>
      <c r="Y304" s="16"/>
      <c r="Z304" s="16"/>
      <c r="AA304" s="16"/>
      <c r="AB304" s="16"/>
      <c r="AC304" s="71"/>
      <c r="AD304" s="23"/>
      <c r="AE304" s="23"/>
      <c r="AF304" s="23"/>
      <c r="AG304" s="23"/>
      <c r="AH304" s="74"/>
      <c r="AI304" s="23"/>
      <c r="AJ304" s="23"/>
      <c r="AK304" s="32" t="s">
        <v>38</v>
      </c>
      <c r="AL304" s="23" t="s">
        <v>33</v>
      </c>
      <c r="AM304" s="23" t="s">
        <v>43</v>
      </c>
      <c r="AN304" s="8" t="s">
        <v>40</v>
      </c>
      <c r="AO304" s="26"/>
    </row>
    <row r="305" spans="1:41" ht="25.5" customHeight="1" x14ac:dyDescent="0.25">
      <c r="A305" s="28">
        <v>293</v>
      </c>
      <c r="B305" s="8" t="s">
        <v>83</v>
      </c>
      <c r="C305" s="8" t="s">
        <v>84</v>
      </c>
      <c r="D305" s="10" t="s">
        <v>6</v>
      </c>
      <c r="E305" s="15">
        <v>44222</v>
      </c>
      <c r="F305" s="29" t="s">
        <v>68</v>
      </c>
      <c r="G305" s="10"/>
      <c r="H305" s="15">
        <v>44222</v>
      </c>
      <c r="I305" s="9">
        <f t="shared" si="4"/>
        <v>0</v>
      </c>
      <c r="J305" s="16" t="s">
        <v>48</v>
      </c>
      <c r="K305" s="15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16"/>
      <c r="Y305" s="16"/>
      <c r="Z305" s="16"/>
      <c r="AA305" s="16"/>
      <c r="AB305" s="16"/>
      <c r="AC305" s="71"/>
      <c r="AD305" s="23"/>
      <c r="AE305" s="23"/>
      <c r="AF305" s="23"/>
      <c r="AG305" s="23"/>
      <c r="AH305" s="74"/>
      <c r="AI305" s="23"/>
      <c r="AJ305" s="23"/>
      <c r="AK305" s="32" t="s">
        <v>38</v>
      </c>
      <c r="AL305" s="23" t="s">
        <v>31</v>
      </c>
      <c r="AM305" s="23" t="s">
        <v>43</v>
      </c>
      <c r="AN305" s="23" t="s">
        <v>42</v>
      </c>
      <c r="AO305" s="26"/>
    </row>
    <row r="306" spans="1:41" ht="25.5" customHeight="1" x14ac:dyDescent="0.25">
      <c r="A306" s="27">
        <v>294</v>
      </c>
      <c r="B306" s="8" t="s">
        <v>83</v>
      </c>
      <c r="C306" s="8" t="s">
        <v>84</v>
      </c>
      <c r="D306" s="10" t="s">
        <v>5</v>
      </c>
      <c r="E306" s="15">
        <v>44222</v>
      </c>
      <c r="F306" s="29" t="s">
        <v>68</v>
      </c>
      <c r="G306" s="10"/>
      <c r="H306" s="15">
        <v>44222</v>
      </c>
      <c r="I306" s="9">
        <f t="shared" si="4"/>
        <v>0</v>
      </c>
      <c r="J306" s="16" t="s">
        <v>48</v>
      </c>
      <c r="K306" s="15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16"/>
      <c r="Y306" s="16"/>
      <c r="Z306" s="16"/>
      <c r="AA306" s="16"/>
      <c r="AB306" s="16"/>
      <c r="AC306" s="71"/>
      <c r="AD306" s="23"/>
      <c r="AE306" s="23"/>
      <c r="AF306" s="23"/>
      <c r="AG306" s="23"/>
      <c r="AH306" s="74"/>
      <c r="AI306" s="23"/>
      <c r="AJ306" s="23"/>
      <c r="AK306" s="32" t="s">
        <v>38</v>
      </c>
      <c r="AL306" s="8" t="s">
        <v>31</v>
      </c>
      <c r="AM306" s="23" t="s">
        <v>43</v>
      </c>
      <c r="AN306" s="23" t="s">
        <v>40</v>
      </c>
      <c r="AO306" s="26"/>
    </row>
    <row r="307" spans="1:41" ht="25.5" customHeight="1" x14ac:dyDescent="0.25">
      <c r="A307" s="28">
        <v>295</v>
      </c>
      <c r="B307" s="8" t="s">
        <v>83</v>
      </c>
      <c r="C307" s="8" t="s">
        <v>84</v>
      </c>
      <c r="D307" s="10" t="s">
        <v>5</v>
      </c>
      <c r="E307" s="15">
        <v>44222</v>
      </c>
      <c r="F307" s="29" t="s">
        <v>68</v>
      </c>
      <c r="G307" s="10"/>
      <c r="H307" s="15">
        <v>44222</v>
      </c>
      <c r="I307" s="9">
        <f t="shared" si="4"/>
        <v>0</v>
      </c>
      <c r="J307" s="16" t="s">
        <v>48</v>
      </c>
      <c r="K307" s="15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16"/>
      <c r="Y307" s="16"/>
      <c r="Z307" s="16"/>
      <c r="AA307" s="16"/>
      <c r="AB307" s="16"/>
      <c r="AC307" s="71"/>
      <c r="AD307" s="23"/>
      <c r="AE307" s="23"/>
      <c r="AF307" s="23"/>
      <c r="AG307" s="23"/>
      <c r="AH307" s="74"/>
      <c r="AI307" s="23"/>
      <c r="AJ307" s="23"/>
      <c r="AK307" s="32" t="s">
        <v>38</v>
      </c>
      <c r="AL307" s="8" t="s">
        <v>31</v>
      </c>
      <c r="AM307" s="23" t="s">
        <v>43</v>
      </c>
      <c r="AN307" s="23" t="s">
        <v>40</v>
      </c>
      <c r="AO307" s="26"/>
    </row>
    <row r="308" spans="1:41" ht="25.5" customHeight="1" x14ac:dyDescent="0.25">
      <c r="A308" s="27">
        <v>296</v>
      </c>
      <c r="B308" s="8" t="s">
        <v>83</v>
      </c>
      <c r="C308" s="8" t="s">
        <v>84</v>
      </c>
      <c r="D308" s="10" t="s">
        <v>6</v>
      </c>
      <c r="E308" s="15">
        <v>44222</v>
      </c>
      <c r="F308" s="29" t="s">
        <v>68</v>
      </c>
      <c r="G308" s="10"/>
      <c r="H308" s="15">
        <v>44222</v>
      </c>
      <c r="I308" s="9">
        <f t="shared" si="4"/>
        <v>0</v>
      </c>
      <c r="J308" s="16" t="s">
        <v>48</v>
      </c>
      <c r="K308" s="15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16"/>
      <c r="Y308" s="16"/>
      <c r="Z308" s="16"/>
      <c r="AA308" s="16"/>
      <c r="AB308" s="16"/>
      <c r="AC308" s="71"/>
      <c r="AD308" s="23"/>
      <c r="AE308" s="23"/>
      <c r="AF308" s="23"/>
      <c r="AG308" s="23"/>
      <c r="AH308" s="74"/>
      <c r="AI308" s="23"/>
      <c r="AJ308" s="23"/>
      <c r="AK308" s="32" t="s">
        <v>38</v>
      </c>
      <c r="AL308" s="8" t="s">
        <v>31</v>
      </c>
      <c r="AM308" s="23" t="s">
        <v>43</v>
      </c>
      <c r="AN308" s="8" t="s">
        <v>42</v>
      </c>
      <c r="AO308" s="26"/>
    </row>
    <row r="309" spans="1:41" ht="25.5" customHeight="1" x14ac:dyDescent="0.25">
      <c r="A309" s="28">
        <v>297</v>
      </c>
      <c r="B309" s="8" t="s">
        <v>83</v>
      </c>
      <c r="C309" s="8" t="s">
        <v>84</v>
      </c>
      <c r="D309" s="10" t="s">
        <v>5</v>
      </c>
      <c r="E309" s="15">
        <v>44222</v>
      </c>
      <c r="F309" s="29" t="s">
        <v>68</v>
      </c>
      <c r="G309" s="10"/>
      <c r="H309" s="15">
        <v>44222</v>
      </c>
      <c r="I309" s="9">
        <f t="shared" si="4"/>
        <v>0</v>
      </c>
      <c r="J309" s="16" t="s">
        <v>48</v>
      </c>
      <c r="K309" s="15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16"/>
      <c r="Y309" s="16"/>
      <c r="Z309" s="16"/>
      <c r="AA309" s="16"/>
      <c r="AB309" s="16"/>
      <c r="AC309" s="71"/>
      <c r="AD309" s="23"/>
      <c r="AE309" s="23"/>
      <c r="AF309" s="23"/>
      <c r="AG309" s="23"/>
      <c r="AH309" s="74"/>
      <c r="AI309" s="23"/>
      <c r="AJ309" s="23"/>
      <c r="AK309" s="32" t="s">
        <v>38</v>
      </c>
      <c r="AL309" s="8" t="s">
        <v>31</v>
      </c>
      <c r="AM309" s="8" t="s">
        <v>43</v>
      </c>
      <c r="AN309" s="23" t="s">
        <v>40</v>
      </c>
      <c r="AO309" s="26"/>
    </row>
    <row r="310" spans="1:41" ht="25.5" customHeight="1" x14ac:dyDescent="0.25">
      <c r="A310" s="27">
        <v>298</v>
      </c>
      <c r="B310" s="8" t="s">
        <v>83</v>
      </c>
      <c r="C310" s="8" t="s">
        <v>84</v>
      </c>
      <c r="D310" s="10" t="s">
        <v>5</v>
      </c>
      <c r="E310" s="15">
        <v>44222</v>
      </c>
      <c r="F310" s="29" t="s">
        <v>68</v>
      </c>
      <c r="G310" s="10"/>
      <c r="H310" s="15">
        <v>44222</v>
      </c>
      <c r="I310" s="9">
        <f t="shared" si="4"/>
        <v>0</v>
      </c>
      <c r="J310" s="16" t="s">
        <v>48</v>
      </c>
      <c r="K310" s="15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16"/>
      <c r="Y310" s="16"/>
      <c r="Z310" s="16"/>
      <c r="AA310" s="16"/>
      <c r="AB310" s="16"/>
      <c r="AC310" s="71"/>
      <c r="AD310" s="23"/>
      <c r="AE310" s="23"/>
      <c r="AF310" s="23"/>
      <c r="AG310" s="23"/>
      <c r="AH310" s="74"/>
      <c r="AI310" s="23"/>
      <c r="AJ310" s="23"/>
      <c r="AK310" s="32" t="s">
        <v>38</v>
      </c>
      <c r="AL310" s="8" t="s">
        <v>31</v>
      </c>
      <c r="AM310" s="23" t="s">
        <v>43</v>
      </c>
      <c r="AN310" s="8" t="s">
        <v>40</v>
      </c>
      <c r="AO310" s="26"/>
    </row>
    <row r="311" spans="1:41" ht="25.5" customHeight="1" x14ac:dyDescent="0.25">
      <c r="A311" s="28">
        <v>299</v>
      </c>
      <c r="B311" s="8">
        <v>2026053</v>
      </c>
      <c r="C311" s="8" t="s">
        <v>85</v>
      </c>
      <c r="D311" s="10" t="s">
        <v>4</v>
      </c>
      <c r="E311" s="15">
        <v>44222</v>
      </c>
      <c r="F311" s="29"/>
      <c r="G311" s="10" t="s">
        <v>74</v>
      </c>
      <c r="H311" s="15"/>
      <c r="I311" s="9" t="str">
        <f t="shared" si="4"/>
        <v/>
      </c>
      <c r="J311" s="16" t="s">
        <v>47</v>
      </c>
      <c r="K311" s="15">
        <v>44235</v>
      </c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16"/>
      <c r="Y311" s="16"/>
      <c r="Z311" s="16"/>
      <c r="AA311" s="16"/>
      <c r="AB311" s="16"/>
      <c r="AC311" s="71"/>
      <c r="AD311" s="23"/>
      <c r="AE311" s="23"/>
      <c r="AF311" s="23"/>
      <c r="AG311" s="23"/>
      <c r="AH311" s="74"/>
      <c r="AI311" s="23"/>
      <c r="AJ311" s="23"/>
      <c r="AK311" s="32" t="s">
        <v>35</v>
      </c>
      <c r="AL311" s="8" t="s">
        <v>34</v>
      </c>
      <c r="AM311" s="23" t="s">
        <v>43</v>
      </c>
      <c r="AN311" s="23" t="s">
        <v>40</v>
      </c>
      <c r="AO311" s="26"/>
    </row>
    <row r="312" spans="1:41" ht="25.5" customHeight="1" x14ac:dyDescent="0.25">
      <c r="A312" s="27">
        <v>300</v>
      </c>
      <c r="B312" s="8">
        <v>2026054</v>
      </c>
      <c r="C312" s="8" t="s">
        <v>85</v>
      </c>
      <c r="D312" s="10" t="s">
        <v>4</v>
      </c>
      <c r="E312" s="15">
        <v>44222</v>
      </c>
      <c r="F312" s="29"/>
      <c r="G312" s="10" t="s">
        <v>74</v>
      </c>
      <c r="H312" s="15"/>
      <c r="I312" s="9" t="str">
        <f t="shared" si="4"/>
        <v/>
      </c>
      <c r="J312" s="16" t="s">
        <v>47</v>
      </c>
      <c r="K312" s="15">
        <v>44235</v>
      </c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16"/>
      <c r="Y312" s="16"/>
      <c r="Z312" s="16"/>
      <c r="AA312" s="16"/>
      <c r="AB312" s="16"/>
      <c r="AC312" s="71"/>
      <c r="AD312" s="23"/>
      <c r="AE312" s="23"/>
      <c r="AF312" s="23"/>
      <c r="AG312" s="23"/>
      <c r="AH312" s="74"/>
      <c r="AI312" s="23"/>
      <c r="AJ312" s="23"/>
      <c r="AK312" s="32" t="s">
        <v>35</v>
      </c>
      <c r="AL312" s="8" t="s">
        <v>34</v>
      </c>
      <c r="AM312" s="8" t="s">
        <v>43</v>
      </c>
      <c r="AN312" s="23" t="s">
        <v>40</v>
      </c>
      <c r="AO312" s="26"/>
    </row>
    <row r="313" spans="1:41" ht="25.5" customHeight="1" x14ac:dyDescent="0.25">
      <c r="A313" s="28">
        <v>301</v>
      </c>
      <c r="B313" s="8" t="s">
        <v>83</v>
      </c>
      <c r="C313" s="8" t="s">
        <v>84</v>
      </c>
      <c r="D313" s="10" t="s">
        <v>6</v>
      </c>
      <c r="E313" s="15">
        <v>44223</v>
      </c>
      <c r="F313" s="29" t="s">
        <v>56</v>
      </c>
      <c r="G313" s="10"/>
      <c r="H313" s="15">
        <v>44223</v>
      </c>
      <c r="I313" s="9">
        <f t="shared" si="4"/>
        <v>0</v>
      </c>
      <c r="J313" s="16" t="s">
        <v>48</v>
      </c>
      <c r="K313" s="15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16"/>
      <c r="Y313" s="16"/>
      <c r="Z313" s="16"/>
      <c r="AA313" s="16"/>
      <c r="AB313" s="16"/>
      <c r="AC313" s="71"/>
      <c r="AD313" s="23"/>
      <c r="AE313" s="23"/>
      <c r="AF313" s="23"/>
      <c r="AG313" s="23"/>
      <c r="AH313" s="74"/>
      <c r="AI313" s="23"/>
      <c r="AJ313" s="23"/>
      <c r="AK313" s="32" t="s">
        <v>35</v>
      </c>
      <c r="AL313" s="8" t="s">
        <v>32</v>
      </c>
      <c r="AM313" s="23" t="s">
        <v>43</v>
      </c>
      <c r="AN313" s="8" t="s">
        <v>40</v>
      </c>
      <c r="AO313" s="26"/>
    </row>
    <row r="314" spans="1:41" ht="25.5" customHeight="1" x14ac:dyDescent="0.25">
      <c r="A314" s="27">
        <v>302</v>
      </c>
      <c r="B314" s="8" t="s">
        <v>83</v>
      </c>
      <c r="C314" s="8" t="s">
        <v>84</v>
      </c>
      <c r="D314" s="10" t="s">
        <v>6</v>
      </c>
      <c r="E314" s="15">
        <v>44223</v>
      </c>
      <c r="F314" s="29" t="s">
        <v>68</v>
      </c>
      <c r="G314" s="10"/>
      <c r="H314" s="15">
        <v>44223</v>
      </c>
      <c r="I314" s="9">
        <f t="shared" si="4"/>
        <v>0</v>
      </c>
      <c r="J314" s="16" t="s">
        <v>48</v>
      </c>
      <c r="K314" s="15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16"/>
      <c r="Y314" s="16"/>
      <c r="Z314" s="16"/>
      <c r="AA314" s="16"/>
      <c r="AB314" s="16"/>
      <c r="AC314" s="71"/>
      <c r="AD314" s="23"/>
      <c r="AE314" s="23"/>
      <c r="AF314" s="23"/>
      <c r="AG314" s="23"/>
      <c r="AH314" s="74"/>
      <c r="AI314" s="23"/>
      <c r="AJ314" s="23"/>
      <c r="AK314" s="32" t="s">
        <v>38</v>
      </c>
      <c r="AL314" s="8" t="s">
        <v>32</v>
      </c>
      <c r="AM314" s="23" t="s">
        <v>43</v>
      </c>
      <c r="AN314" s="23" t="s">
        <v>40</v>
      </c>
      <c r="AO314" s="26"/>
    </row>
    <row r="315" spans="1:41" ht="25.5" customHeight="1" x14ac:dyDescent="0.25">
      <c r="A315" s="28">
        <v>303</v>
      </c>
      <c r="B315" s="8" t="s">
        <v>83</v>
      </c>
      <c r="C315" s="8" t="s">
        <v>85</v>
      </c>
      <c r="D315" s="10" t="s">
        <v>4</v>
      </c>
      <c r="E315" s="15">
        <v>44223</v>
      </c>
      <c r="F315" s="29" t="s">
        <v>51</v>
      </c>
      <c r="G315" s="10"/>
      <c r="H315" s="15"/>
      <c r="I315" s="9" t="str">
        <f t="shared" si="4"/>
        <v/>
      </c>
      <c r="J315" s="16" t="s">
        <v>47</v>
      </c>
      <c r="K315" s="15">
        <v>44235</v>
      </c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16"/>
      <c r="Y315" s="16"/>
      <c r="Z315" s="16"/>
      <c r="AA315" s="16"/>
      <c r="AB315" s="16"/>
      <c r="AC315" s="71"/>
      <c r="AD315" s="23"/>
      <c r="AE315" s="23"/>
      <c r="AF315" s="23"/>
      <c r="AG315" s="23"/>
      <c r="AH315" s="74"/>
      <c r="AI315" s="23"/>
      <c r="AJ315" s="23"/>
      <c r="AK315" s="32" t="s">
        <v>38</v>
      </c>
      <c r="AL315" s="8" t="s">
        <v>32</v>
      </c>
      <c r="AM315" s="23" t="s">
        <v>43</v>
      </c>
      <c r="AN315" s="8" t="s">
        <v>40</v>
      </c>
      <c r="AO315" s="26"/>
    </row>
    <row r="316" spans="1:41" ht="25.5" customHeight="1" x14ac:dyDescent="0.25">
      <c r="A316" s="27">
        <v>304</v>
      </c>
      <c r="B316" s="8" t="s">
        <v>83</v>
      </c>
      <c r="C316" s="8" t="s">
        <v>84</v>
      </c>
      <c r="D316" s="10" t="s">
        <v>5</v>
      </c>
      <c r="E316" s="15">
        <v>44223</v>
      </c>
      <c r="F316" s="29" t="s">
        <v>68</v>
      </c>
      <c r="G316" s="10"/>
      <c r="H316" s="15">
        <v>44223</v>
      </c>
      <c r="I316" s="9">
        <f t="shared" si="4"/>
        <v>0</v>
      </c>
      <c r="J316" s="16" t="s">
        <v>48</v>
      </c>
      <c r="K316" s="15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16"/>
      <c r="Y316" s="16"/>
      <c r="Z316" s="16"/>
      <c r="AA316" s="16"/>
      <c r="AB316" s="16"/>
      <c r="AC316" s="71"/>
      <c r="AD316" s="23"/>
      <c r="AE316" s="23"/>
      <c r="AF316" s="23"/>
      <c r="AG316" s="23"/>
      <c r="AH316" s="74"/>
      <c r="AI316" s="23"/>
      <c r="AJ316" s="23"/>
      <c r="AK316" s="32" t="s">
        <v>38</v>
      </c>
      <c r="AL316" s="8" t="s">
        <v>32</v>
      </c>
      <c r="AM316" s="23" t="s">
        <v>43</v>
      </c>
      <c r="AN316" s="23" t="s">
        <v>40</v>
      </c>
      <c r="AO316" s="26"/>
    </row>
    <row r="317" spans="1:41" ht="25.5" customHeight="1" x14ac:dyDescent="0.25">
      <c r="A317" s="28">
        <v>305</v>
      </c>
      <c r="B317" s="8" t="s">
        <v>83</v>
      </c>
      <c r="C317" s="8" t="s">
        <v>84</v>
      </c>
      <c r="D317" s="10" t="s">
        <v>5</v>
      </c>
      <c r="E317" s="15">
        <v>44223</v>
      </c>
      <c r="F317" s="29" t="s">
        <v>68</v>
      </c>
      <c r="G317" s="10"/>
      <c r="H317" s="15">
        <v>44223</v>
      </c>
      <c r="I317" s="9">
        <f t="shared" si="4"/>
        <v>0</v>
      </c>
      <c r="J317" s="16" t="s">
        <v>48</v>
      </c>
      <c r="K317" s="15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16"/>
      <c r="Y317" s="16"/>
      <c r="Z317" s="16"/>
      <c r="AA317" s="16"/>
      <c r="AB317" s="16"/>
      <c r="AC317" s="71"/>
      <c r="AD317" s="23"/>
      <c r="AE317" s="23"/>
      <c r="AF317" s="23"/>
      <c r="AG317" s="23"/>
      <c r="AH317" s="74"/>
      <c r="AI317" s="23"/>
      <c r="AJ317" s="23"/>
      <c r="AK317" s="32" t="s">
        <v>38</v>
      </c>
      <c r="AL317" s="8" t="s">
        <v>32</v>
      </c>
      <c r="AM317" s="23" t="s">
        <v>43</v>
      </c>
      <c r="AN317" s="8" t="s">
        <v>40</v>
      </c>
      <c r="AO317" s="26"/>
    </row>
    <row r="318" spans="1:41" ht="25.5" customHeight="1" x14ac:dyDescent="0.25">
      <c r="A318" s="27">
        <v>306</v>
      </c>
      <c r="B318" s="8" t="s">
        <v>83</v>
      </c>
      <c r="C318" s="8" t="s">
        <v>84</v>
      </c>
      <c r="D318" s="10" t="s">
        <v>5</v>
      </c>
      <c r="E318" s="15">
        <v>44223</v>
      </c>
      <c r="F318" s="29" t="s">
        <v>68</v>
      </c>
      <c r="G318" s="10"/>
      <c r="H318" s="15">
        <v>44223</v>
      </c>
      <c r="I318" s="9">
        <f t="shared" si="4"/>
        <v>0</v>
      </c>
      <c r="J318" s="16" t="s">
        <v>48</v>
      </c>
      <c r="K318" s="15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16"/>
      <c r="Y318" s="16"/>
      <c r="Z318" s="16"/>
      <c r="AA318" s="16"/>
      <c r="AB318" s="16"/>
      <c r="AC318" s="71"/>
      <c r="AD318" s="23"/>
      <c r="AE318" s="23"/>
      <c r="AF318" s="23"/>
      <c r="AG318" s="23"/>
      <c r="AH318" s="74"/>
      <c r="AI318" s="23"/>
      <c r="AJ318" s="23"/>
      <c r="AK318" s="32" t="s">
        <v>38</v>
      </c>
      <c r="AL318" s="8" t="s">
        <v>32</v>
      </c>
      <c r="AM318" s="23" t="s">
        <v>43</v>
      </c>
      <c r="AN318" s="8" t="s">
        <v>40</v>
      </c>
      <c r="AO318" s="26"/>
    </row>
    <row r="319" spans="1:41" ht="25.5" customHeight="1" x14ac:dyDescent="0.25">
      <c r="A319" s="28">
        <v>307</v>
      </c>
      <c r="B319" s="8" t="s">
        <v>83</v>
      </c>
      <c r="C319" s="8" t="s">
        <v>84</v>
      </c>
      <c r="D319" s="10" t="s">
        <v>6</v>
      </c>
      <c r="E319" s="15">
        <v>44223</v>
      </c>
      <c r="F319" s="29" t="s">
        <v>68</v>
      </c>
      <c r="G319" s="10"/>
      <c r="H319" s="15">
        <v>44223</v>
      </c>
      <c r="I319" s="9">
        <f t="shared" si="4"/>
        <v>0</v>
      </c>
      <c r="J319" s="16" t="s">
        <v>48</v>
      </c>
      <c r="K319" s="15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16"/>
      <c r="Y319" s="16"/>
      <c r="Z319" s="16"/>
      <c r="AA319" s="16"/>
      <c r="AB319" s="16"/>
      <c r="AC319" s="71"/>
      <c r="AD319" s="23"/>
      <c r="AE319" s="23"/>
      <c r="AF319" s="23"/>
      <c r="AG319" s="23"/>
      <c r="AH319" s="74"/>
      <c r="AI319" s="23"/>
      <c r="AJ319" s="23"/>
      <c r="AK319" s="32" t="s">
        <v>38</v>
      </c>
      <c r="AL319" s="23" t="s">
        <v>32</v>
      </c>
      <c r="AM319" s="23" t="s">
        <v>43</v>
      </c>
      <c r="AN319" s="8" t="s">
        <v>40</v>
      </c>
      <c r="AO319" s="26"/>
    </row>
    <row r="320" spans="1:41" ht="25.5" customHeight="1" x14ac:dyDescent="0.25">
      <c r="A320" s="27">
        <v>308</v>
      </c>
      <c r="B320" s="8" t="s">
        <v>83</v>
      </c>
      <c r="C320" s="8" t="s">
        <v>84</v>
      </c>
      <c r="D320" s="10" t="s">
        <v>4</v>
      </c>
      <c r="E320" s="15">
        <v>44223</v>
      </c>
      <c r="F320" s="29" t="s">
        <v>68</v>
      </c>
      <c r="G320" s="10"/>
      <c r="H320" s="15">
        <v>44223</v>
      </c>
      <c r="I320" s="9">
        <f t="shared" si="4"/>
        <v>0</v>
      </c>
      <c r="J320" s="16" t="s">
        <v>48</v>
      </c>
      <c r="K320" s="15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16"/>
      <c r="Y320" s="16"/>
      <c r="Z320" s="16"/>
      <c r="AA320" s="16"/>
      <c r="AB320" s="16"/>
      <c r="AC320" s="71"/>
      <c r="AD320" s="23"/>
      <c r="AE320" s="23"/>
      <c r="AF320" s="23"/>
      <c r="AG320" s="23"/>
      <c r="AH320" s="74"/>
      <c r="AI320" s="23"/>
      <c r="AJ320" s="23"/>
      <c r="AK320" s="32" t="s">
        <v>38</v>
      </c>
      <c r="AL320" s="23" t="s">
        <v>32</v>
      </c>
      <c r="AM320" s="23" t="s">
        <v>43</v>
      </c>
      <c r="AN320" s="8" t="s">
        <v>40</v>
      </c>
      <c r="AO320" s="26"/>
    </row>
    <row r="321" spans="1:41" ht="25.5" customHeight="1" x14ac:dyDescent="0.25">
      <c r="A321" s="28">
        <v>309</v>
      </c>
      <c r="B321" s="8" t="s">
        <v>83</v>
      </c>
      <c r="C321" s="8" t="s">
        <v>84</v>
      </c>
      <c r="D321" s="10" t="s">
        <v>4</v>
      </c>
      <c r="E321" s="15">
        <v>44223</v>
      </c>
      <c r="F321" s="29" t="s">
        <v>68</v>
      </c>
      <c r="G321" s="10"/>
      <c r="H321" s="15">
        <v>44223</v>
      </c>
      <c r="I321" s="9">
        <f t="shared" si="4"/>
        <v>0</v>
      </c>
      <c r="J321" s="16" t="s">
        <v>48</v>
      </c>
      <c r="K321" s="15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16"/>
      <c r="Y321" s="16"/>
      <c r="Z321" s="16"/>
      <c r="AA321" s="16"/>
      <c r="AB321" s="16"/>
      <c r="AC321" s="71"/>
      <c r="AD321" s="23"/>
      <c r="AE321" s="23"/>
      <c r="AF321" s="23"/>
      <c r="AG321" s="23"/>
      <c r="AH321" s="74"/>
      <c r="AI321" s="23"/>
      <c r="AJ321" s="23"/>
      <c r="AK321" s="32" t="s">
        <v>38</v>
      </c>
      <c r="AL321" s="8" t="s">
        <v>32</v>
      </c>
      <c r="AM321" s="23" t="s">
        <v>43</v>
      </c>
      <c r="AN321" s="23" t="s">
        <v>40</v>
      </c>
      <c r="AO321" s="26"/>
    </row>
    <row r="322" spans="1:41" ht="25.5" customHeight="1" x14ac:dyDescent="0.25">
      <c r="A322" s="27">
        <v>310</v>
      </c>
      <c r="B322" s="8" t="s">
        <v>83</v>
      </c>
      <c r="C322" s="8" t="s">
        <v>84</v>
      </c>
      <c r="D322" s="10" t="s">
        <v>4</v>
      </c>
      <c r="E322" s="15">
        <v>44223</v>
      </c>
      <c r="F322" s="29" t="s">
        <v>68</v>
      </c>
      <c r="G322" s="10"/>
      <c r="H322" s="15">
        <v>44223</v>
      </c>
      <c r="I322" s="9">
        <f t="shared" si="4"/>
        <v>0</v>
      </c>
      <c r="J322" s="16" t="s">
        <v>48</v>
      </c>
      <c r="K322" s="15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16"/>
      <c r="Y322" s="16"/>
      <c r="Z322" s="16"/>
      <c r="AA322" s="16"/>
      <c r="AB322" s="16"/>
      <c r="AC322" s="71"/>
      <c r="AD322" s="23"/>
      <c r="AE322" s="23"/>
      <c r="AF322" s="23"/>
      <c r="AG322" s="23"/>
      <c r="AH322" s="74"/>
      <c r="AI322" s="23"/>
      <c r="AJ322" s="23"/>
      <c r="AK322" s="32" t="s">
        <v>38</v>
      </c>
      <c r="AL322" s="8" t="s">
        <v>32</v>
      </c>
      <c r="AM322" s="23" t="s">
        <v>43</v>
      </c>
      <c r="AN322" s="8" t="s">
        <v>40</v>
      </c>
      <c r="AO322" s="26"/>
    </row>
    <row r="323" spans="1:41" ht="25.5" customHeight="1" x14ac:dyDescent="0.25">
      <c r="A323" s="28">
        <v>311</v>
      </c>
      <c r="B323" s="8" t="s">
        <v>83</v>
      </c>
      <c r="C323" s="8" t="s">
        <v>85</v>
      </c>
      <c r="D323" s="10" t="s">
        <v>4</v>
      </c>
      <c r="E323" s="15">
        <v>44223</v>
      </c>
      <c r="F323" s="29" t="s">
        <v>51</v>
      </c>
      <c r="G323" s="10"/>
      <c r="H323" s="15"/>
      <c r="I323" s="9" t="str">
        <f t="shared" si="4"/>
        <v/>
      </c>
      <c r="J323" s="16" t="s">
        <v>47</v>
      </c>
      <c r="K323" s="15">
        <v>44235</v>
      </c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16"/>
      <c r="Y323" s="16"/>
      <c r="Z323" s="16"/>
      <c r="AA323" s="16"/>
      <c r="AB323" s="16"/>
      <c r="AC323" s="71"/>
      <c r="AD323" s="23"/>
      <c r="AE323" s="23"/>
      <c r="AF323" s="23"/>
      <c r="AG323" s="23"/>
      <c r="AH323" s="74"/>
      <c r="AI323" s="23"/>
      <c r="AJ323" s="23"/>
      <c r="AK323" s="32" t="s">
        <v>35</v>
      </c>
      <c r="AL323" s="8" t="s">
        <v>32</v>
      </c>
      <c r="AM323" s="8" t="s">
        <v>43</v>
      </c>
      <c r="AN323" s="23" t="s">
        <v>40</v>
      </c>
      <c r="AO323" s="26"/>
    </row>
    <row r="324" spans="1:41" ht="25.5" customHeight="1" x14ac:dyDescent="0.25">
      <c r="A324" s="27">
        <v>312</v>
      </c>
      <c r="B324" s="8" t="s">
        <v>83</v>
      </c>
      <c r="C324" s="8" t="s">
        <v>85</v>
      </c>
      <c r="D324" s="10" t="s">
        <v>4</v>
      </c>
      <c r="E324" s="15">
        <v>44223</v>
      </c>
      <c r="F324" s="29" t="s">
        <v>51</v>
      </c>
      <c r="G324" s="10"/>
      <c r="H324" s="15"/>
      <c r="I324" s="9" t="str">
        <f t="shared" si="4"/>
        <v/>
      </c>
      <c r="J324" s="16" t="s">
        <v>47</v>
      </c>
      <c r="K324" s="15">
        <v>44235</v>
      </c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16"/>
      <c r="Y324" s="16"/>
      <c r="Z324" s="16"/>
      <c r="AA324" s="16"/>
      <c r="AB324" s="16"/>
      <c r="AC324" s="71"/>
      <c r="AD324" s="23"/>
      <c r="AE324" s="23"/>
      <c r="AF324" s="23"/>
      <c r="AG324" s="23"/>
      <c r="AH324" s="74"/>
      <c r="AI324" s="23"/>
      <c r="AJ324" s="23"/>
      <c r="AK324" s="32" t="s">
        <v>37</v>
      </c>
      <c r="AL324" s="8" t="s">
        <v>32</v>
      </c>
      <c r="AM324" s="23" t="s">
        <v>43</v>
      </c>
      <c r="AN324" s="23" t="s">
        <v>40</v>
      </c>
      <c r="AO324" s="26"/>
    </row>
    <row r="325" spans="1:41" ht="25.5" customHeight="1" x14ac:dyDescent="0.25">
      <c r="A325" s="28">
        <v>313</v>
      </c>
      <c r="B325" s="8">
        <v>2026055</v>
      </c>
      <c r="C325" s="8" t="s">
        <v>85</v>
      </c>
      <c r="D325" s="10" t="s">
        <v>6</v>
      </c>
      <c r="E325" s="15">
        <v>44223</v>
      </c>
      <c r="F325" s="29" t="s">
        <v>82</v>
      </c>
      <c r="G325" s="10"/>
      <c r="H325" s="15"/>
      <c r="I325" s="9" t="str">
        <f t="shared" si="4"/>
        <v/>
      </c>
      <c r="J325" s="16" t="s">
        <v>47</v>
      </c>
      <c r="K325" s="15">
        <v>44235</v>
      </c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16"/>
      <c r="Y325" s="16"/>
      <c r="Z325" s="16"/>
      <c r="AA325" s="16"/>
      <c r="AB325" s="16"/>
      <c r="AC325" s="71"/>
      <c r="AD325" s="23"/>
      <c r="AE325" s="23"/>
      <c r="AF325" s="23"/>
      <c r="AG325" s="23"/>
      <c r="AH325" s="74"/>
      <c r="AI325" s="23"/>
      <c r="AJ325" s="23"/>
      <c r="AK325" s="32" t="s">
        <v>35</v>
      </c>
      <c r="AL325" s="23" t="s">
        <v>34</v>
      </c>
      <c r="AM325" s="8" t="s">
        <v>43</v>
      </c>
      <c r="AN325" s="8" t="s">
        <v>40</v>
      </c>
      <c r="AO325" s="26"/>
    </row>
    <row r="326" spans="1:41" ht="25.5" customHeight="1" x14ac:dyDescent="0.25">
      <c r="A326" s="27">
        <v>314</v>
      </c>
      <c r="B326" s="8">
        <v>2026056</v>
      </c>
      <c r="C326" s="8" t="s">
        <v>84</v>
      </c>
      <c r="D326" s="10" t="s">
        <v>5</v>
      </c>
      <c r="E326" s="15">
        <v>44223</v>
      </c>
      <c r="F326" s="29" t="s">
        <v>68</v>
      </c>
      <c r="G326" s="10"/>
      <c r="H326" s="15">
        <v>44223</v>
      </c>
      <c r="I326" s="9">
        <f t="shared" si="4"/>
        <v>0</v>
      </c>
      <c r="J326" s="16" t="s">
        <v>48</v>
      </c>
      <c r="K326" s="15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16"/>
      <c r="Y326" s="16"/>
      <c r="Z326" s="16"/>
      <c r="AA326" s="16"/>
      <c r="AB326" s="16"/>
      <c r="AC326" s="71"/>
      <c r="AD326" s="23"/>
      <c r="AE326" s="23"/>
      <c r="AF326" s="23"/>
      <c r="AG326" s="23"/>
      <c r="AH326" s="74"/>
      <c r="AI326" s="23"/>
      <c r="AJ326" s="23"/>
      <c r="AK326" s="32" t="s">
        <v>38</v>
      </c>
      <c r="AL326" s="8" t="s">
        <v>34</v>
      </c>
      <c r="AM326" s="8" t="s">
        <v>43</v>
      </c>
      <c r="AN326" s="23" t="s">
        <v>40</v>
      </c>
      <c r="AO326" s="26"/>
    </row>
    <row r="327" spans="1:41" ht="25.5" customHeight="1" x14ac:dyDescent="0.25">
      <c r="A327" s="28">
        <v>315</v>
      </c>
      <c r="B327" s="8">
        <v>2026057</v>
      </c>
      <c r="C327" s="8" t="s">
        <v>85</v>
      </c>
      <c r="D327" s="10" t="s">
        <v>6</v>
      </c>
      <c r="E327" s="15">
        <v>44223</v>
      </c>
      <c r="F327" s="29" t="s">
        <v>51</v>
      </c>
      <c r="G327" s="10"/>
      <c r="H327" s="15"/>
      <c r="I327" s="9" t="str">
        <f t="shared" si="4"/>
        <v/>
      </c>
      <c r="J327" s="16" t="s">
        <v>47</v>
      </c>
      <c r="K327" s="15">
        <v>44235</v>
      </c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16"/>
      <c r="Y327" s="16"/>
      <c r="Z327" s="16"/>
      <c r="AA327" s="16"/>
      <c r="AB327" s="16"/>
      <c r="AC327" s="71"/>
      <c r="AD327" s="23"/>
      <c r="AE327" s="23"/>
      <c r="AF327" s="23"/>
      <c r="AG327" s="23"/>
      <c r="AH327" s="74"/>
      <c r="AI327" s="23"/>
      <c r="AJ327" s="23"/>
      <c r="AK327" s="32" t="s">
        <v>35</v>
      </c>
      <c r="AL327" s="23" t="s">
        <v>34</v>
      </c>
      <c r="AM327" s="23" t="s">
        <v>43</v>
      </c>
      <c r="AN327" s="23" t="s">
        <v>40</v>
      </c>
      <c r="AO327" s="26"/>
    </row>
    <row r="328" spans="1:41" ht="25.5" customHeight="1" x14ac:dyDescent="0.25">
      <c r="A328" s="27">
        <v>316</v>
      </c>
      <c r="B328" s="8">
        <v>2026058</v>
      </c>
      <c r="C328" s="8" t="s">
        <v>85</v>
      </c>
      <c r="D328" s="10" t="s">
        <v>6</v>
      </c>
      <c r="E328" s="15">
        <v>44223</v>
      </c>
      <c r="F328" s="29" t="s">
        <v>51</v>
      </c>
      <c r="G328" s="10"/>
      <c r="H328" s="15"/>
      <c r="I328" s="9" t="str">
        <f t="shared" si="4"/>
        <v/>
      </c>
      <c r="J328" s="16" t="s">
        <v>47</v>
      </c>
      <c r="K328" s="15">
        <v>44235</v>
      </c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16"/>
      <c r="Y328" s="16"/>
      <c r="Z328" s="16"/>
      <c r="AA328" s="16"/>
      <c r="AB328" s="16"/>
      <c r="AC328" s="71"/>
      <c r="AD328" s="23"/>
      <c r="AE328" s="23"/>
      <c r="AF328" s="23"/>
      <c r="AG328" s="23"/>
      <c r="AH328" s="74"/>
      <c r="AI328" s="23"/>
      <c r="AJ328" s="23"/>
      <c r="AK328" s="32" t="s">
        <v>35</v>
      </c>
      <c r="AL328" s="8" t="s">
        <v>34</v>
      </c>
      <c r="AM328" s="8" t="s">
        <v>43</v>
      </c>
      <c r="AN328" s="23" t="s">
        <v>40</v>
      </c>
      <c r="AO328" s="26"/>
    </row>
    <row r="329" spans="1:41" ht="25.5" customHeight="1" x14ac:dyDescent="0.25">
      <c r="A329" s="28">
        <v>317</v>
      </c>
      <c r="B329" s="8" t="s">
        <v>83</v>
      </c>
      <c r="C329" s="8" t="s">
        <v>84</v>
      </c>
      <c r="D329" s="10" t="s">
        <v>6</v>
      </c>
      <c r="E329" s="15">
        <v>44223</v>
      </c>
      <c r="F329" s="29" t="s">
        <v>51</v>
      </c>
      <c r="G329" s="10"/>
      <c r="H329" s="15">
        <v>44223</v>
      </c>
      <c r="I329" s="9">
        <f t="shared" si="4"/>
        <v>0</v>
      </c>
      <c r="J329" s="16" t="s">
        <v>48</v>
      </c>
      <c r="K329" s="15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16"/>
      <c r="Y329" s="16"/>
      <c r="Z329" s="16"/>
      <c r="AA329" s="16"/>
      <c r="AB329" s="16"/>
      <c r="AC329" s="71"/>
      <c r="AD329" s="23"/>
      <c r="AE329" s="23"/>
      <c r="AF329" s="23"/>
      <c r="AG329" s="23"/>
      <c r="AH329" s="74"/>
      <c r="AI329" s="23"/>
      <c r="AJ329" s="23"/>
      <c r="AK329" s="32" t="s">
        <v>38</v>
      </c>
      <c r="AL329" s="23" t="s">
        <v>33</v>
      </c>
      <c r="AM329" s="23" t="s">
        <v>43</v>
      </c>
      <c r="AN329" s="8" t="s">
        <v>40</v>
      </c>
      <c r="AO329" s="26"/>
    </row>
    <row r="330" spans="1:41" ht="25.5" customHeight="1" x14ac:dyDescent="0.25">
      <c r="A330" s="27">
        <v>318</v>
      </c>
      <c r="B330" s="8" t="s">
        <v>83</v>
      </c>
      <c r="C330" s="8" t="s">
        <v>84</v>
      </c>
      <c r="D330" s="10" t="s">
        <v>5</v>
      </c>
      <c r="E330" s="15">
        <v>44223</v>
      </c>
      <c r="F330" s="29" t="s">
        <v>68</v>
      </c>
      <c r="G330" s="10"/>
      <c r="H330" s="15">
        <v>44223</v>
      </c>
      <c r="I330" s="9">
        <f t="shared" si="4"/>
        <v>0</v>
      </c>
      <c r="J330" s="16" t="s">
        <v>48</v>
      </c>
      <c r="K330" s="15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16"/>
      <c r="Y330" s="16"/>
      <c r="Z330" s="16"/>
      <c r="AA330" s="16"/>
      <c r="AB330" s="16"/>
      <c r="AC330" s="71"/>
      <c r="AD330" s="23"/>
      <c r="AE330" s="23"/>
      <c r="AF330" s="23"/>
      <c r="AG330" s="23"/>
      <c r="AH330" s="74"/>
      <c r="AI330" s="23"/>
      <c r="AJ330" s="23"/>
      <c r="AK330" s="32" t="s">
        <v>38</v>
      </c>
      <c r="AL330" s="23" t="s">
        <v>33</v>
      </c>
      <c r="AM330" s="23" t="s">
        <v>43</v>
      </c>
      <c r="AN330" s="23" t="s">
        <v>40</v>
      </c>
      <c r="AO330" s="26"/>
    </row>
    <row r="331" spans="1:41" ht="25.5" customHeight="1" x14ac:dyDescent="0.25">
      <c r="A331" s="28">
        <v>319</v>
      </c>
      <c r="B331" s="8" t="s">
        <v>83</v>
      </c>
      <c r="C331" s="8" t="s">
        <v>84</v>
      </c>
      <c r="D331" s="10" t="s">
        <v>5</v>
      </c>
      <c r="E331" s="15">
        <v>44223</v>
      </c>
      <c r="F331" s="29" t="s">
        <v>68</v>
      </c>
      <c r="G331" s="10"/>
      <c r="H331" s="15">
        <v>44223</v>
      </c>
      <c r="I331" s="9">
        <f t="shared" si="4"/>
        <v>0</v>
      </c>
      <c r="J331" s="16" t="s">
        <v>48</v>
      </c>
      <c r="K331" s="15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16"/>
      <c r="Y331" s="16"/>
      <c r="Z331" s="16"/>
      <c r="AA331" s="16"/>
      <c r="AB331" s="16"/>
      <c r="AC331" s="71"/>
      <c r="AD331" s="23"/>
      <c r="AE331" s="23"/>
      <c r="AF331" s="23"/>
      <c r="AG331" s="23"/>
      <c r="AH331" s="74"/>
      <c r="AI331" s="23"/>
      <c r="AJ331" s="23"/>
      <c r="AK331" s="32" t="s">
        <v>38</v>
      </c>
      <c r="AL331" s="8" t="s">
        <v>33</v>
      </c>
      <c r="AM331" s="23" t="s">
        <v>43</v>
      </c>
      <c r="AN331" s="23" t="s">
        <v>40</v>
      </c>
      <c r="AO331" s="26"/>
    </row>
    <row r="332" spans="1:41" ht="25.5" customHeight="1" x14ac:dyDescent="0.25">
      <c r="A332" s="27">
        <v>320</v>
      </c>
      <c r="B332" s="8" t="s">
        <v>83</v>
      </c>
      <c r="C332" s="8" t="s">
        <v>84</v>
      </c>
      <c r="D332" s="10" t="s">
        <v>6</v>
      </c>
      <c r="E332" s="15">
        <v>44223</v>
      </c>
      <c r="F332" s="29" t="s">
        <v>68</v>
      </c>
      <c r="G332" s="10"/>
      <c r="H332" s="15">
        <v>44223</v>
      </c>
      <c r="I332" s="9">
        <f t="shared" si="4"/>
        <v>0</v>
      </c>
      <c r="J332" s="16" t="s">
        <v>48</v>
      </c>
      <c r="K332" s="15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16"/>
      <c r="Y332" s="16"/>
      <c r="Z332" s="16"/>
      <c r="AA332" s="16"/>
      <c r="AB332" s="16"/>
      <c r="AC332" s="71"/>
      <c r="AD332" s="23"/>
      <c r="AE332" s="23"/>
      <c r="AF332" s="23"/>
      <c r="AG332" s="23"/>
      <c r="AH332" s="74"/>
      <c r="AI332" s="23"/>
      <c r="AJ332" s="23"/>
      <c r="AK332" s="32" t="s">
        <v>38</v>
      </c>
      <c r="AL332" s="8" t="s">
        <v>33</v>
      </c>
      <c r="AM332" s="23" t="s">
        <v>43</v>
      </c>
      <c r="AN332" s="8" t="s">
        <v>40</v>
      </c>
      <c r="AO332" s="26"/>
    </row>
    <row r="333" spans="1:41" ht="25.5" customHeight="1" x14ac:dyDescent="0.25">
      <c r="A333" s="28">
        <v>321</v>
      </c>
      <c r="B333" s="8" t="s">
        <v>83</v>
      </c>
      <c r="C333" s="8" t="s">
        <v>84</v>
      </c>
      <c r="D333" s="10" t="s">
        <v>6</v>
      </c>
      <c r="E333" s="15">
        <v>44223</v>
      </c>
      <c r="F333" s="29" t="s">
        <v>68</v>
      </c>
      <c r="G333" s="10"/>
      <c r="H333" s="15">
        <v>44223</v>
      </c>
      <c r="I333" s="9">
        <f t="shared" ref="I333:I396" si="5">IF(OR(E333=0,H333=0),"",H333-E333)</f>
        <v>0</v>
      </c>
      <c r="J333" s="16" t="s">
        <v>48</v>
      </c>
      <c r="K333" s="15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16"/>
      <c r="Y333" s="16"/>
      <c r="Z333" s="16"/>
      <c r="AA333" s="16"/>
      <c r="AB333" s="16"/>
      <c r="AC333" s="71"/>
      <c r="AD333" s="23"/>
      <c r="AE333" s="23"/>
      <c r="AF333" s="23"/>
      <c r="AG333" s="23"/>
      <c r="AH333" s="74"/>
      <c r="AI333" s="23"/>
      <c r="AJ333" s="23"/>
      <c r="AK333" s="32" t="s">
        <v>38</v>
      </c>
      <c r="AL333" s="8" t="s">
        <v>33</v>
      </c>
      <c r="AM333" s="23" t="s">
        <v>43</v>
      </c>
      <c r="AN333" s="23" t="s">
        <v>40</v>
      </c>
      <c r="AO333" s="26"/>
    </row>
    <row r="334" spans="1:41" ht="25.5" customHeight="1" x14ac:dyDescent="0.25">
      <c r="A334" s="27">
        <v>322</v>
      </c>
      <c r="B334" s="8" t="s">
        <v>83</v>
      </c>
      <c r="C334" s="8" t="s">
        <v>84</v>
      </c>
      <c r="D334" s="10" t="s">
        <v>6</v>
      </c>
      <c r="E334" s="15">
        <v>44223</v>
      </c>
      <c r="F334" s="29" t="s">
        <v>68</v>
      </c>
      <c r="G334" s="10"/>
      <c r="H334" s="15">
        <v>44223</v>
      </c>
      <c r="I334" s="9">
        <f t="shared" si="5"/>
        <v>0</v>
      </c>
      <c r="J334" s="16" t="s">
        <v>48</v>
      </c>
      <c r="K334" s="15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16"/>
      <c r="Y334" s="16"/>
      <c r="Z334" s="16"/>
      <c r="AA334" s="16"/>
      <c r="AB334" s="16"/>
      <c r="AC334" s="71"/>
      <c r="AD334" s="23"/>
      <c r="AE334" s="23"/>
      <c r="AF334" s="23"/>
      <c r="AG334" s="23"/>
      <c r="AH334" s="74"/>
      <c r="AI334" s="23"/>
      <c r="AJ334" s="23"/>
      <c r="AK334" s="32" t="s">
        <v>38</v>
      </c>
      <c r="AL334" s="8" t="s">
        <v>33</v>
      </c>
      <c r="AM334" s="23" t="s">
        <v>43</v>
      </c>
      <c r="AN334" s="23" t="s">
        <v>40</v>
      </c>
      <c r="AO334" s="26"/>
    </row>
    <row r="335" spans="1:41" ht="25.5" customHeight="1" x14ac:dyDescent="0.25">
      <c r="A335" s="28">
        <v>323</v>
      </c>
      <c r="B335" s="8" t="s">
        <v>83</v>
      </c>
      <c r="C335" s="8" t="s">
        <v>84</v>
      </c>
      <c r="D335" s="10" t="s">
        <v>5</v>
      </c>
      <c r="E335" s="15">
        <v>44223</v>
      </c>
      <c r="F335" s="29" t="s">
        <v>68</v>
      </c>
      <c r="G335" s="10"/>
      <c r="H335" s="15">
        <v>44223</v>
      </c>
      <c r="I335" s="9">
        <f t="shared" si="5"/>
        <v>0</v>
      </c>
      <c r="J335" s="16" t="s">
        <v>48</v>
      </c>
      <c r="K335" s="15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16"/>
      <c r="Y335" s="16"/>
      <c r="Z335" s="16"/>
      <c r="AA335" s="16"/>
      <c r="AB335" s="16"/>
      <c r="AC335" s="71"/>
      <c r="AD335" s="23"/>
      <c r="AE335" s="23"/>
      <c r="AF335" s="23"/>
      <c r="AG335" s="23"/>
      <c r="AH335" s="74"/>
      <c r="AI335" s="23"/>
      <c r="AJ335" s="23"/>
      <c r="AK335" s="32" t="s">
        <v>38</v>
      </c>
      <c r="AL335" s="8" t="s">
        <v>33</v>
      </c>
      <c r="AM335" s="23" t="s">
        <v>43</v>
      </c>
      <c r="AN335" s="8" t="s">
        <v>40</v>
      </c>
      <c r="AO335" s="26"/>
    </row>
    <row r="336" spans="1:41" ht="25.5" customHeight="1" x14ac:dyDescent="0.25">
      <c r="A336" s="27">
        <v>324</v>
      </c>
      <c r="B336" s="8" t="s">
        <v>83</v>
      </c>
      <c r="C336" s="8" t="s">
        <v>84</v>
      </c>
      <c r="D336" s="10" t="s">
        <v>6</v>
      </c>
      <c r="E336" s="15">
        <v>44223</v>
      </c>
      <c r="F336" s="29" t="s">
        <v>68</v>
      </c>
      <c r="G336" s="10"/>
      <c r="H336" s="15">
        <v>44223</v>
      </c>
      <c r="I336" s="9">
        <f t="shared" si="5"/>
        <v>0</v>
      </c>
      <c r="J336" s="16" t="s">
        <v>48</v>
      </c>
      <c r="K336" s="15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16"/>
      <c r="Y336" s="16"/>
      <c r="Z336" s="16"/>
      <c r="AA336" s="16"/>
      <c r="AB336" s="16"/>
      <c r="AC336" s="71"/>
      <c r="AD336" s="23"/>
      <c r="AE336" s="23"/>
      <c r="AF336" s="23"/>
      <c r="AG336" s="23"/>
      <c r="AH336" s="74"/>
      <c r="AI336" s="23"/>
      <c r="AJ336" s="23"/>
      <c r="AK336" s="32" t="s">
        <v>38</v>
      </c>
      <c r="AL336" s="8" t="s">
        <v>33</v>
      </c>
      <c r="AM336" s="23" t="s">
        <v>43</v>
      </c>
      <c r="AN336" s="8" t="s">
        <v>40</v>
      </c>
      <c r="AO336" s="26"/>
    </row>
    <row r="337" spans="1:41" ht="25.5" customHeight="1" x14ac:dyDescent="0.25">
      <c r="A337" s="28">
        <v>325</v>
      </c>
      <c r="B337" s="8" t="s">
        <v>83</v>
      </c>
      <c r="C337" s="8" t="s">
        <v>84</v>
      </c>
      <c r="D337" s="10" t="s">
        <v>6</v>
      </c>
      <c r="E337" s="15">
        <v>44223</v>
      </c>
      <c r="F337" s="29" t="s">
        <v>68</v>
      </c>
      <c r="G337" s="10"/>
      <c r="H337" s="15">
        <v>44223</v>
      </c>
      <c r="I337" s="9">
        <f t="shared" si="5"/>
        <v>0</v>
      </c>
      <c r="J337" s="16" t="s">
        <v>48</v>
      </c>
      <c r="K337" s="15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16"/>
      <c r="Y337" s="16"/>
      <c r="Z337" s="16"/>
      <c r="AA337" s="16"/>
      <c r="AB337" s="16"/>
      <c r="AC337" s="71"/>
      <c r="AD337" s="23"/>
      <c r="AE337" s="23"/>
      <c r="AF337" s="23"/>
      <c r="AG337" s="23"/>
      <c r="AH337" s="74"/>
      <c r="AI337" s="23"/>
      <c r="AJ337" s="23"/>
      <c r="AK337" s="32" t="s">
        <v>38</v>
      </c>
      <c r="AL337" s="8" t="s">
        <v>33</v>
      </c>
      <c r="AM337" s="23" t="s">
        <v>43</v>
      </c>
      <c r="AN337" s="8" t="s">
        <v>40</v>
      </c>
      <c r="AO337" s="26"/>
    </row>
    <row r="338" spans="1:41" ht="25.5" customHeight="1" x14ac:dyDescent="0.25">
      <c r="A338" s="27">
        <v>326</v>
      </c>
      <c r="B338" s="8" t="s">
        <v>83</v>
      </c>
      <c r="C338" s="8" t="s">
        <v>84</v>
      </c>
      <c r="D338" s="10" t="s">
        <v>6</v>
      </c>
      <c r="E338" s="15">
        <v>44223</v>
      </c>
      <c r="F338" s="29" t="s">
        <v>68</v>
      </c>
      <c r="G338" s="10"/>
      <c r="H338" s="15">
        <v>44223</v>
      </c>
      <c r="I338" s="9">
        <f t="shared" si="5"/>
        <v>0</v>
      </c>
      <c r="J338" s="16" t="s">
        <v>48</v>
      </c>
      <c r="K338" s="15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16"/>
      <c r="Y338" s="16"/>
      <c r="Z338" s="16"/>
      <c r="AA338" s="16"/>
      <c r="AB338" s="16"/>
      <c r="AC338" s="71"/>
      <c r="AD338" s="23"/>
      <c r="AE338" s="23"/>
      <c r="AF338" s="23"/>
      <c r="AG338" s="23"/>
      <c r="AH338" s="74"/>
      <c r="AI338" s="23"/>
      <c r="AJ338" s="23"/>
      <c r="AK338" s="32" t="s">
        <v>38</v>
      </c>
      <c r="AL338" s="8" t="s">
        <v>33</v>
      </c>
      <c r="AM338" s="8" t="s">
        <v>43</v>
      </c>
      <c r="AN338" s="23" t="s">
        <v>40</v>
      </c>
      <c r="AO338" s="26"/>
    </row>
    <row r="339" spans="1:41" ht="25.5" customHeight="1" x14ac:dyDescent="0.25">
      <c r="A339" s="28">
        <v>327</v>
      </c>
      <c r="B339" s="8" t="s">
        <v>83</v>
      </c>
      <c r="C339" s="8" t="s">
        <v>84</v>
      </c>
      <c r="D339" s="10" t="s">
        <v>6</v>
      </c>
      <c r="E339" s="15">
        <v>44223</v>
      </c>
      <c r="F339" s="29" t="s">
        <v>68</v>
      </c>
      <c r="G339" s="10"/>
      <c r="H339" s="15">
        <v>44223</v>
      </c>
      <c r="I339" s="9">
        <f t="shared" si="5"/>
        <v>0</v>
      </c>
      <c r="J339" s="16" t="s">
        <v>48</v>
      </c>
      <c r="K339" s="15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16"/>
      <c r="Y339" s="16"/>
      <c r="Z339" s="16"/>
      <c r="AA339" s="16"/>
      <c r="AB339" s="16"/>
      <c r="AC339" s="71"/>
      <c r="AD339" s="23"/>
      <c r="AE339" s="23"/>
      <c r="AF339" s="23"/>
      <c r="AG339" s="23"/>
      <c r="AH339" s="74"/>
      <c r="AI339" s="23"/>
      <c r="AJ339" s="23"/>
      <c r="AK339" s="32" t="s">
        <v>38</v>
      </c>
      <c r="AL339" s="8" t="s">
        <v>33</v>
      </c>
      <c r="AM339" s="23" t="s">
        <v>43</v>
      </c>
      <c r="AN339" s="23" t="s">
        <v>40</v>
      </c>
      <c r="AO339" s="26"/>
    </row>
    <row r="340" spans="1:41" ht="25.5" customHeight="1" x14ac:dyDescent="0.25">
      <c r="A340" s="27">
        <v>328</v>
      </c>
      <c r="B340" s="8" t="s">
        <v>83</v>
      </c>
      <c r="C340" s="8" t="s">
        <v>84</v>
      </c>
      <c r="D340" s="10" t="s">
        <v>5</v>
      </c>
      <c r="E340" s="15">
        <v>44223</v>
      </c>
      <c r="F340" s="29" t="s">
        <v>68</v>
      </c>
      <c r="G340" s="10"/>
      <c r="H340" s="15">
        <v>44223</v>
      </c>
      <c r="I340" s="9">
        <f t="shared" si="5"/>
        <v>0</v>
      </c>
      <c r="J340" s="16" t="s">
        <v>48</v>
      </c>
      <c r="K340" s="15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16"/>
      <c r="Y340" s="16"/>
      <c r="Z340" s="16"/>
      <c r="AA340" s="16"/>
      <c r="AB340" s="16"/>
      <c r="AC340" s="71"/>
      <c r="AD340" s="23"/>
      <c r="AE340" s="23"/>
      <c r="AF340" s="23"/>
      <c r="AG340" s="23"/>
      <c r="AH340" s="74"/>
      <c r="AI340" s="23"/>
      <c r="AJ340" s="23"/>
      <c r="AK340" s="32" t="s">
        <v>38</v>
      </c>
      <c r="AL340" s="8" t="s">
        <v>31</v>
      </c>
      <c r="AM340" s="23" t="s">
        <v>43</v>
      </c>
      <c r="AN340" s="23" t="s">
        <v>40</v>
      </c>
      <c r="AO340" s="26"/>
    </row>
    <row r="341" spans="1:41" ht="25.5" customHeight="1" x14ac:dyDescent="0.25">
      <c r="A341" s="28">
        <v>329</v>
      </c>
      <c r="B341" s="8" t="s">
        <v>83</v>
      </c>
      <c r="C341" s="8" t="s">
        <v>84</v>
      </c>
      <c r="D341" s="10" t="s">
        <v>5</v>
      </c>
      <c r="E341" s="15">
        <v>44223</v>
      </c>
      <c r="F341" s="29" t="s">
        <v>68</v>
      </c>
      <c r="G341" s="10"/>
      <c r="H341" s="15">
        <v>44223</v>
      </c>
      <c r="I341" s="9">
        <f t="shared" si="5"/>
        <v>0</v>
      </c>
      <c r="J341" s="16" t="s">
        <v>48</v>
      </c>
      <c r="K341" s="15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16"/>
      <c r="Y341" s="16"/>
      <c r="Z341" s="16"/>
      <c r="AA341" s="16"/>
      <c r="AB341" s="16"/>
      <c r="AC341" s="71"/>
      <c r="AD341" s="23"/>
      <c r="AE341" s="23"/>
      <c r="AF341" s="23"/>
      <c r="AG341" s="23"/>
      <c r="AH341" s="74"/>
      <c r="AI341" s="23"/>
      <c r="AJ341" s="23"/>
      <c r="AK341" s="32" t="s">
        <v>38</v>
      </c>
      <c r="AL341" s="23" t="s">
        <v>31</v>
      </c>
      <c r="AM341" s="8" t="s">
        <v>43</v>
      </c>
      <c r="AN341" s="23" t="s">
        <v>40</v>
      </c>
      <c r="AO341" s="26"/>
    </row>
    <row r="342" spans="1:41" ht="25.5" customHeight="1" x14ac:dyDescent="0.25">
      <c r="A342" s="27">
        <v>330</v>
      </c>
      <c r="B342" s="8" t="s">
        <v>83</v>
      </c>
      <c r="C342" s="8" t="s">
        <v>84</v>
      </c>
      <c r="D342" s="10" t="s">
        <v>6</v>
      </c>
      <c r="E342" s="15">
        <v>44223</v>
      </c>
      <c r="F342" s="29" t="s">
        <v>68</v>
      </c>
      <c r="G342" s="10"/>
      <c r="H342" s="15">
        <v>44223</v>
      </c>
      <c r="I342" s="9">
        <f t="shared" si="5"/>
        <v>0</v>
      </c>
      <c r="J342" s="16" t="s">
        <v>48</v>
      </c>
      <c r="K342" s="15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16"/>
      <c r="Y342" s="16"/>
      <c r="Z342" s="16"/>
      <c r="AA342" s="16"/>
      <c r="AB342" s="16"/>
      <c r="AC342" s="71"/>
      <c r="AD342" s="23"/>
      <c r="AE342" s="23"/>
      <c r="AF342" s="23"/>
      <c r="AG342" s="23"/>
      <c r="AH342" s="74"/>
      <c r="AI342" s="23"/>
      <c r="AJ342" s="23"/>
      <c r="AK342" s="32" t="s">
        <v>38</v>
      </c>
      <c r="AL342" s="23" t="s">
        <v>31</v>
      </c>
      <c r="AM342" s="23" t="s">
        <v>43</v>
      </c>
      <c r="AN342" s="8" t="s">
        <v>40</v>
      </c>
      <c r="AO342" s="26"/>
    </row>
    <row r="343" spans="1:41" ht="25.5" customHeight="1" x14ac:dyDescent="0.25">
      <c r="A343" s="28">
        <v>331</v>
      </c>
      <c r="B343" s="8" t="s">
        <v>83</v>
      </c>
      <c r="C343" s="8" t="s">
        <v>84</v>
      </c>
      <c r="D343" s="10" t="s">
        <v>6</v>
      </c>
      <c r="E343" s="15">
        <v>44223</v>
      </c>
      <c r="F343" s="29" t="s">
        <v>68</v>
      </c>
      <c r="G343" s="10"/>
      <c r="H343" s="15">
        <v>44223</v>
      </c>
      <c r="I343" s="9">
        <f t="shared" si="5"/>
        <v>0</v>
      </c>
      <c r="J343" s="16" t="s">
        <v>48</v>
      </c>
      <c r="K343" s="15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16"/>
      <c r="Y343" s="16"/>
      <c r="Z343" s="16"/>
      <c r="AA343" s="16"/>
      <c r="AB343" s="16"/>
      <c r="AC343" s="71"/>
      <c r="AD343" s="23"/>
      <c r="AE343" s="23"/>
      <c r="AF343" s="23"/>
      <c r="AG343" s="23"/>
      <c r="AH343" s="74"/>
      <c r="AI343" s="23"/>
      <c r="AJ343" s="23"/>
      <c r="AK343" s="32" t="s">
        <v>38</v>
      </c>
      <c r="AL343" s="8" t="s">
        <v>31</v>
      </c>
      <c r="AM343" s="23" t="s">
        <v>43</v>
      </c>
      <c r="AN343" s="8" t="s">
        <v>40</v>
      </c>
      <c r="AO343" s="26"/>
    </row>
    <row r="344" spans="1:41" ht="25.5" customHeight="1" x14ac:dyDescent="0.25">
      <c r="A344" s="27">
        <v>332</v>
      </c>
      <c r="B344" s="8" t="s">
        <v>83</v>
      </c>
      <c r="C344" s="8" t="s">
        <v>84</v>
      </c>
      <c r="D344" s="10" t="s">
        <v>5</v>
      </c>
      <c r="E344" s="15">
        <v>44223</v>
      </c>
      <c r="F344" s="29" t="s">
        <v>68</v>
      </c>
      <c r="G344" s="10"/>
      <c r="H344" s="15">
        <v>44223</v>
      </c>
      <c r="I344" s="9">
        <f t="shared" si="5"/>
        <v>0</v>
      </c>
      <c r="J344" s="16" t="s">
        <v>48</v>
      </c>
      <c r="K344" s="15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16"/>
      <c r="Y344" s="16"/>
      <c r="Z344" s="16"/>
      <c r="AA344" s="16"/>
      <c r="AB344" s="16"/>
      <c r="AC344" s="71"/>
      <c r="AD344" s="23"/>
      <c r="AE344" s="23"/>
      <c r="AF344" s="23"/>
      <c r="AG344" s="23"/>
      <c r="AH344" s="74"/>
      <c r="AI344" s="23"/>
      <c r="AJ344" s="23"/>
      <c r="AK344" s="32" t="s">
        <v>38</v>
      </c>
      <c r="AL344" s="8" t="s">
        <v>31</v>
      </c>
      <c r="AM344" s="23" t="s">
        <v>43</v>
      </c>
      <c r="AN344" s="23" t="s">
        <v>40</v>
      </c>
      <c r="AO344" s="26"/>
    </row>
    <row r="345" spans="1:41" ht="25.5" customHeight="1" x14ac:dyDescent="0.25">
      <c r="A345" s="28">
        <v>333</v>
      </c>
      <c r="B345" s="8" t="s">
        <v>83</v>
      </c>
      <c r="C345" s="8" t="s">
        <v>84</v>
      </c>
      <c r="D345" s="10" t="s">
        <v>6</v>
      </c>
      <c r="E345" s="15">
        <v>44223</v>
      </c>
      <c r="F345" s="29" t="s">
        <v>68</v>
      </c>
      <c r="G345" s="10"/>
      <c r="H345" s="15">
        <v>44223</v>
      </c>
      <c r="I345" s="9">
        <f t="shared" si="5"/>
        <v>0</v>
      </c>
      <c r="J345" s="16" t="s">
        <v>48</v>
      </c>
      <c r="K345" s="15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16"/>
      <c r="Y345" s="16"/>
      <c r="Z345" s="16"/>
      <c r="AA345" s="16"/>
      <c r="AB345" s="16"/>
      <c r="AC345" s="71"/>
      <c r="AD345" s="23"/>
      <c r="AE345" s="23"/>
      <c r="AF345" s="23"/>
      <c r="AG345" s="23"/>
      <c r="AH345" s="74"/>
      <c r="AI345" s="23"/>
      <c r="AJ345" s="23"/>
      <c r="AK345" s="32" t="s">
        <v>38</v>
      </c>
      <c r="AL345" s="8" t="s">
        <v>31</v>
      </c>
      <c r="AM345" s="23" t="s">
        <v>43</v>
      </c>
      <c r="AN345" s="8" t="s">
        <v>42</v>
      </c>
      <c r="AO345" s="26"/>
    </row>
    <row r="346" spans="1:41" ht="25.5" customHeight="1" x14ac:dyDescent="0.25">
      <c r="A346" s="27">
        <v>334</v>
      </c>
      <c r="B346" s="8" t="s">
        <v>83</v>
      </c>
      <c r="C346" s="8" t="s">
        <v>84</v>
      </c>
      <c r="D346" s="10" t="s">
        <v>5</v>
      </c>
      <c r="E346" s="15">
        <v>44223</v>
      </c>
      <c r="F346" s="29" t="s">
        <v>68</v>
      </c>
      <c r="G346" s="10"/>
      <c r="H346" s="15">
        <v>44223</v>
      </c>
      <c r="I346" s="9">
        <f t="shared" si="5"/>
        <v>0</v>
      </c>
      <c r="J346" s="16" t="s">
        <v>48</v>
      </c>
      <c r="K346" s="15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16"/>
      <c r="Y346" s="16"/>
      <c r="Z346" s="16"/>
      <c r="AA346" s="16"/>
      <c r="AB346" s="16"/>
      <c r="AC346" s="71"/>
      <c r="AD346" s="23"/>
      <c r="AE346" s="23"/>
      <c r="AF346" s="23"/>
      <c r="AG346" s="23"/>
      <c r="AH346" s="74"/>
      <c r="AI346" s="23"/>
      <c r="AJ346" s="23"/>
      <c r="AK346" s="32" t="s">
        <v>38</v>
      </c>
      <c r="AL346" s="8" t="s">
        <v>31</v>
      </c>
      <c r="AM346" s="8" t="s">
        <v>43</v>
      </c>
      <c r="AN346" s="23" t="s">
        <v>40</v>
      </c>
      <c r="AO346" s="26"/>
    </row>
    <row r="347" spans="1:41" ht="25.5" customHeight="1" x14ac:dyDescent="0.25">
      <c r="A347" s="28">
        <v>335</v>
      </c>
      <c r="B347" s="8" t="s">
        <v>83</v>
      </c>
      <c r="C347" s="8" t="s">
        <v>85</v>
      </c>
      <c r="D347" s="10" t="s">
        <v>4</v>
      </c>
      <c r="E347" s="15">
        <v>44223</v>
      </c>
      <c r="F347" s="29" t="s">
        <v>51</v>
      </c>
      <c r="G347" s="10"/>
      <c r="H347" s="15"/>
      <c r="I347" s="9" t="str">
        <f t="shared" si="5"/>
        <v/>
      </c>
      <c r="J347" s="16" t="s">
        <v>47</v>
      </c>
      <c r="K347" s="15">
        <v>44235</v>
      </c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16"/>
      <c r="Y347" s="16"/>
      <c r="Z347" s="16"/>
      <c r="AA347" s="16"/>
      <c r="AB347" s="16"/>
      <c r="AC347" s="71"/>
      <c r="AD347" s="23"/>
      <c r="AE347" s="23"/>
      <c r="AF347" s="23"/>
      <c r="AG347" s="23"/>
      <c r="AH347" s="74"/>
      <c r="AI347" s="23"/>
      <c r="AJ347" s="23"/>
      <c r="AK347" s="32" t="s">
        <v>38</v>
      </c>
      <c r="AL347" s="8" t="s">
        <v>32</v>
      </c>
      <c r="AM347" s="8" t="s">
        <v>43</v>
      </c>
      <c r="AN347" s="23" t="s">
        <v>40</v>
      </c>
      <c r="AO347" s="26"/>
    </row>
    <row r="348" spans="1:41" ht="25.5" customHeight="1" x14ac:dyDescent="0.25">
      <c r="A348" s="27">
        <v>336</v>
      </c>
      <c r="B348" s="8" t="s">
        <v>83</v>
      </c>
      <c r="C348" s="8" t="s">
        <v>85</v>
      </c>
      <c r="D348" s="10" t="s">
        <v>4</v>
      </c>
      <c r="E348" s="15">
        <v>44223</v>
      </c>
      <c r="F348" s="29" t="s">
        <v>51</v>
      </c>
      <c r="G348" s="10"/>
      <c r="H348" s="15"/>
      <c r="I348" s="9" t="str">
        <f t="shared" si="5"/>
        <v/>
      </c>
      <c r="J348" s="16" t="s">
        <v>47</v>
      </c>
      <c r="K348" s="15">
        <v>44235</v>
      </c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16"/>
      <c r="Y348" s="16"/>
      <c r="Z348" s="16"/>
      <c r="AA348" s="16"/>
      <c r="AB348" s="16"/>
      <c r="AC348" s="71"/>
      <c r="AD348" s="23"/>
      <c r="AE348" s="23"/>
      <c r="AF348" s="23"/>
      <c r="AG348" s="23"/>
      <c r="AH348" s="74"/>
      <c r="AI348" s="23"/>
      <c r="AJ348" s="23"/>
      <c r="AK348" s="32" t="s">
        <v>37</v>
      </c>
      <c r="AL348" s="8" t="s">
        <v>32</v>
      </c>
      <c r="AM348" s="8" t="s">
        <v>43</v>
      </c>
      <c r="AN348" s="23" t="s">
        <v>40</v>
      </c>
      <c r="AO348" s="26"/>
    </row>
    <row r="349" spans="1:41" ht="25.5" customHeight="1" x14ac:dyDescent="0.25">
      <c r="A349" s="28">
        <v>337</v>
      </c>
      <c r="B349" s="8" t="s">
        <v>83</v>
      </c>
      <c r="C349" s="8" t="s">
        <v>84</v>
      </c>
      <c r="D349" s="10" t="s">
        <v>6</v>
      </c>
      <c r="E349" s="15">
        <v>44223</v>
      </c>
      <c r="F349" s="29" t="s">
        <v>68</v>
      </c>
      <c r="G349" s="10"/>
      <c r="H349" s="15">
        <v>44223</v>
      </c>
      <c r="I349" s="9">
        <f t="shared" si="5"/>
        <v>0</v>
      </c>
      <c r="J349" s="16" t="s">
        <v>48</v>
      </c>
      <c r="K349" s="15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16"/>
      <c r="Y349" s="16"/>
      <c r="Z349" s="16"/>
      <c r="AA349" s="16"/>
      <c r="AB349" s="16"/>
      <c r="AC349" s="71"/>
      <c r="AD349" s="23"/>
      <c r="AE349" s="23"/>
      <c r="AF349" s="23"/>
      <c r="AG349" s="23"/>
      <c r="AH349" s="74"/>
      <c r="AI349" s="23"/>
      <c r="AJ349" s="23"/>
      <c r="AK349" s="32" t="s">
        <v>38</v>
      </c>
      <c r="AL349" s="8" t="s">
        <v>32</v>
      </c>
      <c r="AM349" s="8" t="s">
        <v>43</v>
      </c>
      <c r="AN349" s="23" t="s">
        <v>40</v>
      </c>
      <c r="AO349" s="26"/>
    </row>
    <row r="350" spans="1:41" ht="25.5" customHeight="1" x14ac:dyDescent="0.25">
      <c r="A350" s="27">
        <v>338</v>
      </c>
      <c r="B350" s="8" t="s">
        <v>83</v>
      </c>
      <c r="C350" s="8" t="s">
        <v>85</v>
      </c>
      <c r="D350" s="10" t="s">
        <v>4</v>
      </c>
      <c r="E350" s="15">
        <v>44224</v>
      </c>
      <c r="F350" s="29" t="s">
        <v>51</v>
      </c>
      <c r="G350" s="10"/>
      <c r="H350" s="21"/>
      <c r="I350" s="9" t="str">
        <f t="shared" si="5"/>
        <v/>
      </c>
      <c r="J350" s="16" t="s">
        <v>47</v>
      </c>
      <c r="K350" s="15">
        <v>44235</v>
      </c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16"/>
      <c r="Y350" s="16"/>
      <c r="Z350" s="16"/>
      <c r="AA350" s="16"/>
      <c r="AB350" s="16"/>
      <c r="AC350" s="71"/>
      <c r="AD350" s="23"/>
      <c r="AE350" s="23"/>
      <c r="AF350" s="23"/>
      <c r="AG350" s="23"/>
      <c r="AH350" s="74"/>
      <c r="AI350" s="23"/>
      <c r="AJ350" s="23"/>
      <c r="AK350" s="32" t="s">
        <v>37</v>
      </c>
      <c r="AL350" s="8" t="s">
        <v>32</v>
      </c>
      <c r="AM350" s="8" t="s">
        <v>43</v>
      </c>
      <c r="AN350" s="23" t="s">
        <v>40</v>
      </c>
      <c r="AO350" s="26"/>
    </row>
    <row r="351" spans="1:41" ht="25.5" customHeight="1" x14ac:dyDescent="0.25">
      <c r="A351" s="28">
        <v>339</v>
      </c>
      <c r="B351" s="8" t="s">
        <v>83</v>
      </c>
      <c r="C351" s="8" t="s">
        <v>84</v>
      </c>
      <c r="D351" s="10" t="s">
        <v>5</v>
      </c>
      <c r="E351" s="15">
        <v>44224</v>
      </c>
      <c r="F351" s="29" t="s">
        <v>68</v>
      </c>
      <c r="G351" s="10"/>
      <c r="H351" s="15">
        <v>44224</v>
      </c>
      <c r="I351" s="9">
        <f t="shared" si="5"/>
        <v>0</v>
      </c>
      <c r="J351" s="16" t="s">
        <v>48</v>
      </c>
      <c r="K351" s="15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16"/>
      <c r="Y351" s="16"/>
      <c r="Z351" s="16"/>
      <c r="AA351" s="16"/>
      <c r="AB351" s="16"/>
      <c r="AC351" s="71"/>
      <c r="AD351" s="23"/>
      <c r="AE351" s="23"/>
      <c r="AF351" s="23"/>
      <c r="AG351" s="23"/>
      <c r="AH351" s="74"/>
      <c r="AI351" s="23"/>
      <c r="AJ351" s="23"/>
      <c r="AK351" s="32" t="s">
        <v>38</v>
      </c>
      <c r="AL351" s="23" t="s">
        <v>32</v>
      </c>
      <c r="AM351" s="23" t="s">
        <v>43</v>
      </c>
      <c r="AN351" s="23" t="s">
        <v>40</v>
      </c>
      <c r="AO351" s="26"/>
    </row>
    <row r="352" spans="1:41" ht="25.5" customHeight="1" x14ac:dyDescent="0.25">
      <c r="A352" s="27">
        <v>340</v>
      </c>
      <c r="B352" s="8" t="s">
        <v>83</v>
      </c>
      <c r="C352" s="8" t="s">
        <v>84</v>
      </c>
      <c r="D352" s="10" t="s">
        <v>5</v>
      </c>
      <c r="E352" s="15">
        <v>44224</v>
      </c>
      <c r="F352" s="29" t="s">
        <v>68</v>
      </c>
      <c r="G352" s="10"/>
      <c r="H352" s="15">
        <v>44224</v>
      </c>
      <c r="I352" s="9">
        <f t="shared" si="5"/>
        <v>0</v>
      </c>
      <c r="J352" s="16" t="s">
        <v>48</v>
      </c>
      <c r="K352" s="15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16"/>
      <c r="Y352" s="16"/>
      <c r="Z352" s="16"/>
      <c r="AA352" s="16"/>
      <c r="AB352" s="16"/>
      <c r="AC352" s="71"/>
      <c r="AD352" s="23"/>
      <c r="AE352" s="23"/>
      <c r="AF352" s="23"/>
      <c r="AG352" s="23"/>
      <c r="AH352" s="74"/>
      <c r="AI352" s="23"/>
      <c r="AJ352" s="23"/>
      <c r="AK352" s="32" t="s">
        <v>38</v>
      </c>
      <c r="AL352" s="8" t="s">
        <v>32</v>
      </c>
      <c r="AM352" s="23" t="s">
        <v>43</v>
      </c>
      <c r="AN352" s="23" t="s">
        <v>40</v>
      </c>
      <c r="AO352" s="26"/>
    </row>
    <row r="353" spans="1:41" ht="25.5" customHeight="1" x14ac:dyDescent="0.25">
      <c r="A353" s="28">
        <v>341</v>
      </c>
      <c r="B353" s="8" t="s">
        <v>83</v>
      </c>
      <c r="C353" s="8" t="s">
        <v>84</v>
      </c>
      <c r="D353" s="10" t="s">
        <v>6</v>
      </c>
      <c r="E353" s="15">
        <v>44224</v>
      </c>
      <c r="F353" s="29" t="s">
        <v>68</v>
      </c>
      <c r="G353" s="10"/>
      <c r="H353" s="15">
        <v>44224</v>
      </c>
      <c r="I353" s="9">
        <f t="shared" si="5"/>
        <v>0</v>
      </c>
      <c r="J353" s="16" t="s">
        <v>48</v>
      </c>
      <c r="K353" s="15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16"/>
      <c r="Y353" s="16"/>
      <c r="Z353" s="16"/>
      <c r="AA353" s="16"/>
      <c r="AB353" s="16"/>
      <c r="AC353" s="71"/>
      <c r="AD353" s="23"/>
      <c r="AE353" s="23"/>
      <c r="AF353" s="23"/>
      <c r="AG353" s="23"/>
      <c r="AH353" s="74"/>
      <c r="AI353" s="23"/>
      <c r="AJ353" s="23"/>
      <c r="AK353" s="32" t="s">
        <v>38</v>
      </c>
      <c r="AL353" s="8" t="s">
        <v>32</v>
      </c>
      <c r="AM353" s="23" t="s">
        <v>43</v>
      </c>
      <c r="AN353" s="23" t="s">
        <v>40</v>
      </c>
      <c r="AO353" s="26"/>
    </row>
    <row r="354" spans="1:41" ht="25.5" customHeight="1" x14ac:dyDescent="0.25">
      <c r="A354" s="27">
        <v>342</v>
      </c>
      <c r="B354" s="8" t="s">
        <v>83</v>
      </c>
      <c r="C354" s="8" t="s">
        <v>85</v>
      </c>
      <c r="D354" s="25" t="s">
        <v>4</v>
      </c>
      <c r="E354" s="15">
        <v>44224</v>
      </c>
      <c r="F354" s="29" t="s">
        <v>57</v>
      </c>
      <c r="G354" s="10"/>
      <c r="H354" s="21"/>
      <c r="I354" s="9" t="str">
        <f t="shared" si="5"/>
        <v/>
      </c>
      <c r="J354" s="16" t="s">
        <v>47</v>
      </c>
      <c r="K354" s="15">
        <v>44235</v>
      </c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16"/>
      <c r="Y354" s="16"/>
      <c r="Z354" s="16"/>
      <c r="AA354" s="16"/>
      <c r="AB354" s="16"/>
      <c r="AC354" s="71"/>
      <c r="AD354" s="23"/>
      <c r="AE354" s="23"/>
      <c r="AF354" s="23"/>
      <c r="AG354" s="23"/>
      <c r="AH354" s="74"/>
      <c r="AI354" s="23"/>
      <c r="AJ354" s="23"/>
      <c r="AK354" s="32" t="s">
        <v>35</v>
      </c>
      <c r="AL354" s="23" t="s">
        <v>32</v>
      </c>
      <c r="AM354" s="8" t="s">
        <v>44</v>
      </c>
      <c r="AN354" s="23" t="s">
        <v>40</v>
      </c>
      <c r="AO354" s="26"/>
    </row>
    <row r="355" spans="1:41" ht="25.5" customHeight="1" x14ac:dyDescent="0.25">
      <c r="A355" s="28">
        <v>343</v>
      </c>
      <c r="B355" s="8" t="s">
        <v>83</v>
      </c>
      <c r="C355" s="8" t="s">
        <v>84</v>
      </c>
      <c r="D355" s="25" t="s">
        <v>6</v>
      </c>
      <c r="E355" s="15">
        <v>44224</v>
      </c>
      <c r="F355" s="29" t="s">
        <v>68</v>
      </c>
      <c r="G355" s="10"/>
      <c r="H355" s="15">
        <v>44224</v>
      </c>
      <c r="I355" s="9">
        <f t="shared" si="5"/>
        <v>0</v>
      </c>
      <c r="J355" s="16" t="s">
        <v>48</v>
      </c>
      <c r="K355" s="15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16"/>
      <c r="Y355" s="16"/>
      <c r="Z355" s="16"/>
      <c r="AA355" s="16"/>
      <c r="AB355" s="16"/>
      <c r="AC355" s="71"/>
      <c r="AD355" s="23"/>
      <c r="AE355" s="23"/>
      <c r="AF355" s="23"/>
      <c r="AG355" s="23"/>
      <c r="AH355" s="74"/>
      <c r="AI355" s="23"/>
      <c r="AJ355" s="23"/>
      <c r="AK355" s="32" t="s">
        <v>38</v>
      </c>
      <c r="AL355" s="8" t="s">
        <v>32</v>
      </c>
      <c r="AM355" s="23" t="s">
        <v>43</v>
      </c>
      <c r="AN355" s="8" t="s">
        <v>40</v>
      </c>
      <c r="AO355" s="26"/>
    </row>
    <row r="356" spans="1:41" ht="25.5" customHeight="1" x14ac:dyDescent="0.25">
      <c r="A356" s="27">
        <v>344</v>
      </c>
      <c r="B356" s="8" t="s">
        <v>83</v>
      </c>
      <c r="C356" s="8" t="s">
        <v>84</v>
      </c>
      <c r="D356" s="25" t="s">
        <v>6</v>
      </c>
      <c r="E356" s="15">
        <v>44224</v>
      </c>
      <c r="F356" s="29" t="s">
        <v>68</v>
      </c>
      <c r="G356" s="10"/>
      <c r="H356" s="15">
        <v>44224</v>
      </c>
      <c r="I356" s="9">
        <f t="shared" si="5"/>
        <v>0</v>
      </c>
      <c r="J356" s="16" t="s">
        <v>48</v>
      </c>
      <c r="K356" s="15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16"/>
      <c r="Y356" s="16"/>
      <c r="Z356" s="16"/>
      <c r="AA356" s="16"/>
      <c r="AB356" s="16"/>
      <c r="AC356" s="71"/>
      <c r="AD356" s="23"/>
      <c r="AE356" s="23"/>
      <c r="AF356" s="23"/>
      <c r="AG356" s="23"/>
      <c r="AH356" s="74"/>
      <c r="AI356" s="23"/>
      <c r="AJ356" s="23"/>
      <c r="AK356" s="32" t="s">
        <v>38</v>
      </c>
      <c r="AL356" s="23" t="s">
        <v>32</v>
      </c>
      <c r="AM356" s="8" t="s">
        <v>43</v>
      </c>
      <c r="AN356" s="8" t="s">
        <v>42</v>
      </c>
      <c r="AO356" s="26"/>
    </row>
    <row r="357" spans="1:41" ht="25.5" customHeight="1" x14ac:dyDescent="0.25">
      <c r="A357" s="28">
        <v>345</v>
      </c>
      <c r="B357" s="8" t="s">
        <v>83</v>
      </c>
      <c r="C357" s="8" t="s">
        <v>84</v>
      </c>
      <c r="D357" s="25" t="s">
        <v>4</v>
      </c>
      <c r="E357" s="15">
        <v>44224</v>
      </c>
      <c r="F357" s="29" t="s">
        <v>58</v>
      </c>
      <c r="G357" s="10"/>
      <c r="H357" s="15">
        <v>44237</v>
      </c>
      <c r="I357" s="9">
        <f>IF(OR(E357=0,H357=0),"",H357-E357)</f>
        <v>13</v>
      </c>
      <c r="J357" s="16" t="s">
        <v>47</v>
      </c>
      <c r="K357" s="15">
        <v>44235</v>
      </c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16"/>
      <c r="Y357" s="16"/>
      <c r="Z357" s="16"/>
      <c r="AA357" s="16"/>
      <c r="AB357" s="16"/>
      <c r="AC357" s="71"/>
      <c r="AD357" s="23"/>
      <c r="AE357" s="23"/>
      <c r="AF357" s="23"/>
      <c r="AG357" s="23"/>
      <c r="AH357" s="74"/>
      <c r="AI357" s="23"/>
      <c r="AJ357" s="23"/>
      <c r="AK357" s="32" t="s">
        <v>38</v>
      </c>
      <c r="AL357" s="23" t="s">
        <v>32</v>
      </c>
      <c r="AM357" s="8" t="s">
        <v>43</v>
      </c>
      <c r="AN357" s="23" t="s">
        <v>42</v>
      </c>
      <c r="AO357" s="26"/>
    </row>
    <row r="358" spans="1:41" ht="25.5" customHeight="1" x14ac:dyDescent="0.25">
      <c r="A358" s="27">
        <v>346</v>
      </c>
      <c r="B358" s="8" t="s">
        <v>83</v>
      </c>
      <c r="C358" s="8" t="s">
        <v>84</v>
      </c>
      <c r="D358" s="25" t="s">
        <v>5</v>
      </c>
      <c r="E358" s="15">
        <v>44224</v>
      </c>
      <c r="F358" s="29" t="s">
        <v>68</v>
      </c>
      <c r="G358" s="10"/>
      <c r="H358" s="15">
        <v>44224</v>
      </c>
      <c r="I358" s="9">
        <f t="shared" si="5"/>
        <v>0</v>
      </c>
      <c r="J358" s="16" t="s">
        <v>48</v>
      </c>
      <c r="K358" s="15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16"/>
      <c r="Y358" s="16"/>
      <c r="Z358" s="16"/>
      <c r="AA358" s="16"/>
      <c r="AB358" s="16"/>
      <c r="AC358" s="71"/>
      <c r="AD358" s="23"/>
      <c r="AE358" s="23"/>
      <c r="AF358" s="23"/>
      <c r="AG358" s="23"/>
      <c r="AH358" s="74"/>
      <c r="AI358" s="23"/>
      <c r="AJ358" s="23"/>
      <c r="AK358" s="32" t="s">
        <v>38</v>
      </c>
      <c r="AL358" s="8" t="s">
        <v>32</v>
      </c>
      <c r="AM358" s="23" t="s">
        <v>43</v>
      </c>
      <c r="AN358" s="23" t="s">
        <v>40</v>
      </c>
      <c r="AO358" s="26"/>
    </row>
    <row r="359" spans="1:41" ht="25.5" customHeight="1" x14ac:dyDescent="0.25">
      <c r="A359" s="28">
        <v>347</v>
      </c>
      <c r="B359" s="8" t="s">
        <v>83</v>
      </c>
      <c r="C359" s="8" t="s">
        <v>84</v>
      </c>
      <c r="D359" s="25" t="s">
        <v>5</v>
      </c>
      <c r="E359" s="15">
        <v>44224</v>
      </c>
      <c r="F359" s="29" t="s">
        <v>68</v>
      </c>
      <c r="G359" s="10"/>
      <c r="H359" s="15">
        <v>44224</v>
      </c>
      <c r="I359" s="9">
        <f t="shared" si="5"/>
        <v>0</v>
      </c>
      <c r="J359" s="16" t="s">
        <v>48</v>
      </c>
      <c r="K359" s="15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16"/>
      <c r="Y359" s="16"/>
      <c r="Z359" s="16"/>
      <c r="AA359" s="16"/>
      <c r="AB359" s="16"/>
      <c r="AC359" s="71"/>
      <c r="AD359" s="23"/>
      <c r="AE359" s="23"/>
      <c r="AF359" s="23"/>
      <c r="AG359" s="23"/>
      <c r="AH359" s="74"/>
      <c r="AI359" s="23"/>
      <c r="AJ359" s="23"/>
      <c r="AK359" s="32" t="s">
        <v>38</v>
      </c>
      <c r="AL359" s="8" t="s">
        <v>32</v>
      </c>
      <c r="AM359" s="8" t="s">
        <v>43</v>
      </c>
      <c r="AN359" s="8" t="s">
        <v>40</v>
      </c>
      <c r="AO359" s="26"/>
    </row>
    <row r="360" spans="1:41" ht="25.5" customHeight="1" x14ac:dyDescent="0.25">
      <c r="A360" s="27">
        <v>348</v>
      </c>
      <c r="B360" s="8" t="s">
        <v>83</v>
      </c>
      <c r="C360" s="8" t="s">
        <v>84</v>
      </c>
      <c r="D360" s="25" t="s">
        <v>5</v>
      </c>
      <c r="E360" s="15">
        <v>44224</v>
      </c>
      <c r="F360" s="29"/>
      <c r="G360" s="10" t="s">
        <v>65</v>
      </c>
      <c r="H360" s="21">
        <v>44225</v>
      </c>
      <c r="I360" s="9">
        <f t="shared" si="5"/>
        <v>1</v>
      </c>
      <c r="J360" s="16" t="s">
        <v>48</v>
      </c>
      <c r="K360" s="15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16"/>
      <c r="Y360" s="16"/>
      <c r="Z360" s="16"/>
      <c r="AA360" s="16"/>
      <c r="AB360" s="16"/>
      <c r="AC360" s="71"/>
      <c r="AD360" s="23"/>
      <c r="AE360" s="23"/>
      <c r="AF360" s="23"/>
      <c r="AG360" s="23"/>
      <c r="AH360" s="74"/>
      <c r="AI360" s="23"/>
      <c r="AJ360" s="23"/>
      <c r="AK360" s="32" t="s">
        <v>38</v>
      </c>
      <c r="AL360" s="8" t="s">
        <v>32</v>
      </c>
      <c r="AM360" s="8" t="s">
        <v>43</v>
      </c>
      <c r="AN360" s="23" t="s">
        <v>40</v>
      </c>
      <c r="AO360" s="26"/>
    </row>
    <row r="361" spans="1:41" ht="25.5" customHeight="1" x14ac:dyDescent="0.25">
      <c r="A361" s="28">
        <v>349</v>
      </c>
      <c r="B361" s="8">
        <v>2026059</v>
      </c>
      <c r="C361" s="8" t="s">
        <v>85</v>
      </c>
      <c r="D361" s="25" t="s">
        <v>4</v>
      </c>
      <c r="E361" s="15">
        <v>44224</v>
      </c>
      <c r="F361" s="29" t="s">
        <v>51</v>
      </c>
      <c r="G361" s="10"/>
      <c r="H361" s="15"/>
      <c r="I361" s="9" t="str">
        <f t="shared" si="5"/>
        <v/>
      </c>
      <c r="J361" s="16" t="s">
        <v>47</v>
      </c>
      <c r="K361" s="15">
        <v>44235</v>
      </c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16"/>
      <c r="Y361" s="16"/>
      <c r="Z361" s="16"/>
      <c r="AA361" s="16"/>
      <c r="AB361" s="16"/>
      <c r="AC361" s="71"/>
      <c r="AD361" s="23"/>
      <c r="AE361" s="23"/>
      <c r="AF361" s="23"/>
      <c r="AG361" s="23"/>
      <c r="AH361" s="74"/>
      <c r="AI361" s="23"/>
      <c r="AJ361" s="23"/>
      <c r="AK361" s="32" t="s">
        <v>35</v>
      </c>
      <c r="AL361" s="8" t="s">
        <v>34</v>
      </c>
      <c r="AM361" s="23" t="s">
        <v>43</v>
      </c>
      <c r="AN361" s="23" t="s">
        <v>40</v>
      </c>
      <c r="AO361" s="26"/>
    </row>
    <row r="362" spans="1:41" ht="25.5" customHeight="1" x14ac:dyDescent="0.25">
      <c r="A362" s="27">
        <v>350</v>
      </c>
      <c r="B362" s="8">
        <v>2026060</v>
      </c>
      <c r="C362" s="8" t="s">
        <v>85</v>
      </c>
      <c r="D362" s="25" t="s">
        <v>4</v>
      </c>
      <c r="E362" s="15">
        <v>44224</v>
      </c>
      <c r="F362" s="29" t="s">
        <v>51</v>
      </c>
      <c r="G362" s="10"/>
      <c r="H362" s="15"/>
      <c r="I362" s="9" t="str">
        <f t="shared" si="5"/>
        <v/>
      </c>
      <c r="J362" s="16" t="s">
        <v>47</v>
      </c>
      <c r="K362" s="15">
        <v>44235</v>
      </c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16"/>
      <c r="Y362" s="16"/>
      <c r="Z362" s="16"/>
      <c r="AA362" s="16"/>
      <c r="AB362" s="16"/>
      <c r="AC362" s="71"/>
      <c r="AD362" s="23"/>
      <c r="AE362" s="23"/>
      <c r="AF362" s="23"/>
      <c r="AG362" s="23"/>
      <c r="AH362" s="74"/>
      <c r="AI362" s="23"/>
      <c r="AJ362" s="23"/>
      <c r="AK362" s="32" t="s">
        <v>35</v>
      </c>
      <c r="AL362" s="8" t="s">
        <v>34</v>
      </c>
      <c r="AM362" s="23" t="s">
        <v>43</v>
      </c>
      <c r="AN362" s="23" t="s">
        <v>40</v>
      </c>
      <c r="AO362" s="26"/>
    </row>
    <row r="363" spans="1:41" ht="25.5" customHeight="1" x14ac:dyDescent="0.25">
      <c r="A363" s="28">
        <v>351</v>
      </c>
      <c r="B363" s="8">
        <v>2026061</v>
      </c>
      <c r="C363" s="8" t="s">
        <v>85</v>
      </c>
      <c r="D363" s="25" t="s">
        <v>4</v>
      </c>
      <c r="E363" s="15">
        <v>44224</v>
      </c>
      <c r="F363" s="29" t="s">
        <v>51</v>
      </c>
      <c r="G363" s="10"/>
      <c r="H363" s="15"/>
      <c r="I363" s="9" t="str">
        <f t="shared" si="5"/>
        <v/>
      </c>
      <c r="J363" s="16" t="s">
        <v>47</v>
      </c>
      <c r="K363" s="15">
        <v>44235</v>
      </c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16"/>
      <c r="Y363" s="16"/>
      <c r="Z363" s="16"/>
      <c r="AA363" s="16"/>
      <c r="AB363" s="16"/>
      <c r="AC363" s="71"/>
      <c r="AD363" s="23"/>
      <c r="AE363" s="23"/>
      <c r="AF363" s="23"/>
      <c r="AG363" s="23"/>
      <c r="AH363" s="74"/>
      <c r="AI363" s="23"/>
      <c r="AJ363" s="23"/>
      <c r="AK363" s="32" t="s">
        <v>35</v>
      </c>
      <c r="AL363" s="8" t="s">
        <v>34</v>
      </c>
      <c r="AM363" s="23" t="s">
        <v>43</v>
      </c>
      <c r="AN363" s="23" t="s">
        <v>40</v>
      </c>
      <c r="AO363" s="26"/>
    </row>
    <row r="364" spans="1:41" ht="25.5" customHeight="1" x14ac:dyDescent="0.25">
      <c r="A364" s="27">
        <v>352</v>
      </c>
      <c r="B364" s="8">
        <v>2026062</v>
      </c>
      <c r="C364" s="8" t="s">
        <v>84</v>
      </c>
      <c r="D364" s="25" t="s">
        <v>6</v>
      </c>
      <c r="E364" s="15">
        <v>44224</v>
      </c>
      <c r="F364" s="29" t="s">
        <v>54</v>
      </c>
      <c r="G364" s="10"/>
      <c r="H364" s="15">
        <v>44236</v>
      </c>
      <c r="I364" s="9">
        <f t="shared" si="5"/>
        <v>12</v>
      </c>
      <c r="J364" s="16" t="s">
        <v>47</v>
      </c>
      <c r="K364" s="15">
        <v>44235</v>
      </c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16"/>
      <c r="Y364" s="16"/>
      <c r="Z364" s="16"/>
      <c r="AA364" s="16"/>
      <c r="AB364" s="16"/>
      <c r="AC364" s="71"/>
      <c r="AD364" s="23"/>
      <c r="AE364" s="23"/>
      <c r="AF364" s="23"/>
      <c r="AG364" s="23"/>
      <c r="AH364" s="74"/>
      <c r="AI364" s="23"/>
      <c r="AJ364" s="23"/>
      <c r="AK364" s="32" t="s">
        <v>35</v>
      </c>
      <c r="AL364" s="8" t="s">
        <v>34</v>
      </c>
      <c r="AM364" s="23" t="s">
        <v>43</v>
      </c>
      <c r="AN364" s="8" t="s">
        <v>40</v>
      </c>
      <c r="AO364" s="26"/>
    </row>
    <row r="365" spans="1:41" ht="25.5" customHeight="1" x14ac:dyDescent="0.25">
      <c r="A365" s="28">
        <v>353</v>
      </c>
      <c r="B365" s="8">
        <v>2026063</v>
      </c>
      <c r="C365" s="8" t="s">
        <v>85</v>
      </c>
      <c r="D365" s="25" t="s">
        <v>4</v>
      </c>
      <c r="E365" s="15">
        <v>44224</v>
      </c>
      <c r="F365" s="29"/>
      <c r="G365" s="10" t="s">
        <v>70</v>
      </c>
      <c r="H365" s="15"/>
      <c r="I365" s="9" t="str">
        <f t="shared" si="5"/>
        <v/>
      </c>
      <c r="J365" s="16" t="s">
        <v>47</v>
      </c>
      <c r="K365" s="15">
        <v>44235</v>
      </c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16"/>
      <c r="Y365" s="16"/>
      <c r="Z365" s="16"/>
      <c r="AA365" s="16"/>
      <c r="AB365" s="16"/>
      <c r="AC365" s="71"/>
      <c r="AD365" s="23"/>
      <c r="AE365" s="23"/>
      <c r="AF365" s="23"/>
      <c r="AG365" s="23"/>
      <c r="AH365" s="74"/>
      <c r="AI365" s="23"/>
      <c r="AJ365" s="23"/>
      <c r="AK365" s="32" t="s">
        <v>36</v>
      </c>
      <c r="AL365" s="8" t="s">
        <v>34</v>
      </c>
      <c r="AM365" s="23" t="s">
        <v>43</v>
      </c>
      <c r="AN365" s="8" t="s">
        <v>41</v>
      </c>
      <c r="AO365" s="26"/>
    </row>
    <row r="366" spans="1:41" ht="25.5" customHeight="1" x14ac:dyDescent="0.25">
      <c r="A366" s="27">
        <v>354</v>
      </c>
      <c r="B366" s="8">
        <v>2026064</v>
      </c>
      <c r="C366" s="8" t="s">
        <v>85</v>
      </c>
      <c r="D366" s="25" t="s">
        <v>4</v>
      </c>
      <c r="E366" s="15">
        <v>44224</v>
      </c>
      <c r="F366" s="29" t="s">
        <v>51</v>
      </c>
      <c r="G366" s="10"/>
      <c r="H366" s="15"/>
      <c r="I366" s="9" t="str">
        <f t="shared" si="5"/>
        <v/>
      </c>
      <c r="J366" s="16" t="s">
        <v>47</v>
      </c>
      <c r="K366" s="15">
        <v>44235</v>
      </c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16"/>
      <c r="Y366" s="16"/>
      <c r="Z366" s="16"/>
      <c r="AA366" s="16"/>
      <c r="AB366" s="16"/>
      <c r="AC366" s="71"/>
      <c r="AD366" s="23"/>
      <c r="AE366" s="23"/>
      <c r="AF366" s="23"/>
      <c r="AG366" s="23"/>
      <c r="AH366" s="74"/>
      <c r="AI366" s="23"/>
      <c r="AJ366" s="23"/>
      <c r="AK366" s="32" t="s">
        <v>37</v>
      </c>
      <c r="AL366" s="8" t="s">
        <v>32</v>
      </c>
      <c r="AM366" s="23" t="s">
        <v>43</v>
      </c>
      <c r="AN366" s="23" t="s">
        <v>42</v>
      </c>
      <c r="AO366" s="26"/>
    </row>
    <row r="367" spans="1:41" ht="25.5" customHeight="1" x14ac:dyDescent="0.25">
      <c r="A367" s="28">
        <v>355</v>
      </c>
      <c r="B367" s="8" t="s">
        <v>83</v>
      </c>
      <c r="C367" s="8" t="s">
        <v>84</v>
      </c>
      <c r="D367" s="25" t="s">
        <v>6</v>
      </c>
      <c r="E367" s="15">
        <v>44224</v>
      </c>
      <c r="F367" s="29" t="s">
        <v>68</v>
      </c>
      <c r="G367" s="10"/>
      <c r="H367" s="15">
        <v>44224</v>
      </c>
      <c r="I367" s="9">
        <f t="shared" si="5"/>
        <v>0</v>
      </c>
      <c r="J367" s="16" t="s">
        <v>48</v>
      </c>
      <c r="K367" s="15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16"/>
      <c r="Y367" s="16"/>
      <c r="Z367" s="16"/>
      <c r="AA367" s="16"/>
      <c r="AB367" s="16"/>
      <c r="AC367" s="71"/>
      <c r="AD367" s="23"/>
      <c r="AE367" s="23"/>
      <c r="AF367" s="23"/>
      <c r="AG367" s="23"/>
      <c r="AH367" s="74"/>
      <c r="AI367" s="23"/>
      <c r="AJ367" s="23"/>
      <c r="AK367" s="32" t="s">
        <v>38</v>
      </c>
      <c r="AL367" s="8" t="s">
        <v>32</v>
      </c>
      <c r="AM367" s="23" t="s">
        <v>43</v>
      </c>
      <c r="AN367" s="8" t="s">
        <v>40</v>
      </c>
      <c r="AO367" s="26"/>
    </row>
    <row r="368" spans="1:41" ht="25.5" customHeight="1" x14ac:dyDescent="0.25">
      <c r="A368" s="27">
        <v>356</v>
      </c>
      <c r="B368" s="8" t="s">
        <v>83</v>
      </c>
      <c r="C368" s="8" t="s">
        <v>84</v>
      </c>
      <c r="D368" s="25" t="s">
        <v>6</v>
      </c>
      <c r="E368" s="15">
        <v>44224</v>
      </c>
      <c r="F368" s="29" t="s">
        <v>68</v>
      </c>
      <c r="G368" s="10"/>
      <c r="H368" s="15">
        <v>44224</v>
      </c>
      <c r="I368" s="9">
        <f t="shared" si="5"/>
        <v>0</v>
      </c>
      <c r="J368" s="16" t="s">
        <v>48</v>
      </c>
      <c r="K368" s="15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16"/>
      <c r="Y368" s="16"/>
      <c r="Z368" s="16"/>
      <c r="AA368" s="16"/>
      <c r="AB368" s="16"/>
      <c r="AC368" s="71"/>
      <c r="AD368" s="23"/>
      <c r="AE368" s="23"/>
      <c r="AF368" s="23"/>
      <c r="AG368" s="23"/>
      <c r="AH368" s="74"/>
      <c r="AI368" s="23"/>
      <c r="AJ368" s="23"/>
      <c r="AK368" s="32" t="s">
        <v>38</v>
      </c>
      <c r="AL368" s="8" t="s">
        <v>33</v>
      </c>
      <c r="AM368" s="23" t="s">
        <v>43</v>
      </c>
      <c r="AN368" s="23" t="s">
        <v>40</v>
      </c>
      <c r="AO368" s="26"/>
    </row>
    <row r="369" spans="1:41" ht="25.5" customHeight="1" x14ac:dyDescent="0.25">
      <c r="A369" s="28">
        <v>357</v>
      </c>
      <c r="B369" s="8" t="s">
        <v>83</v>
      </c>
      <c r="C369" s="8" t="s">
        <v>84</v>
      </c>
      <c r="D369" s="25" t="s">
        <v>5</v>
      </c>
      <c r="E369" s="15">
        <v>44224</v>
      </c>
      <c r="F369" s="29" t="s">
        <v>68</v>
      </c>
      <c r="G369" s="10"/>
      <c r="H369" s="15">
        <v>44224</v>
      </c>
      <c r="I369" s="9">
        <f t="shared" si="5"/>
        <v>0</v>
      </c>
      <c r="J369" s="16" t="s">
        <v>48</v>
      </c>
      <c r="K369" s="15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16"/>
      <c r="Y369" s="16"/>
      <c r="Z369" s="16"/>
      <c r="AA369" s="16"/>
      <c r="AB369" s="16"/>
      <c r="AC369" s="71"/>
      <c r="AD369" s="23"/>
      <c r="AE369" s="23"/>
      <c r="AF369" s="23"/>
      <c r="AG369" s="23"/>
      <c r="AH369" s="74"/>
      <c r="AI369" s="23"/>
      <c r="AJ369" s="23"/>
      <c r="AK369" s="32" t="s">
        <v>38</v>
      </c>
      <c r="AL369" s="8" t="s">
        <v>33</v>
      </c>
      <c r="AM369" s="8" t="s">
        <v>43</v>
      </c>
      <c r="AN369" s="23" t="s">
        <v>42</v>
      </c>
      <c r="AO369" s="26"/>
    </row>
    <row r="370" spans="1:41" ht="25.5" customHeight="1" x14ac:dyDescent="0.25">
      <c r="A370" s="27">
        <v>358</v>
      </c>
      <c r="B370" s="8" t="s">
        <v>83</v>
      </c>
      <c r="C370" s="8" t="s">
        <v>84</v>
      </c>
      <c r="D370" s="25" t="s">
        <v>6</v>
      </c>
      <c r="E370" s="15">
        <v>44224</v>
      </c>
      <c r="F370" s="29" t="s">
        <v>68</v>
      </c>
      <c r="G370" s="10"/>
      <c r="H370" s="15">
        <v>44224</v>
      </c>
      <c r="I370" s="9">
        <f t="shared" si="5"/>
        <v>0</v>
      </c>
      <c r="J370" s="16" t="s">
        <v>48</v>
      </c>
      <c r="K370" s="15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16"/>
      <c r="Y370" s="16"/>
      <c r="Z370" s="16"/>
      <c r="AA370" s="16"/>
      <c r="AB370" s="16"/>
      <c r="AC370" s="71"/>
      <c r="AD370" s="23"/>
      <c r="AE370" s="23"/>
      <c r="AF370" s="23"/>
      <c r="AG370" s="23"/>
      <c r="AH370" s="74"/>
      <c r="AI370" s="23"/>
      <c r="AJ370" s="23"/>
      <c r="AK370" s="32" t="s">
        <v>38</v>
      </c>
      <c r="AL370" s="8" t="s">
        <v>33</v>
      </c>
      <c r="AM370" s="8" t="s">
        <v>43</v>
      </c>
      <c r="AN370" s="23" t="s">
        <v>42</v>
      </c>
      <c r="AO370" s="26"/>
    </row>
    <row r="371" spans="1:41" ht="25.5" customHeight="1" x14ac:dyDescent="0.25">
      <c r="A371" s="28">
        <v>359</v>
      </c>
      <c r="B371" s="8" t="s">
        <v>83</v>
      </c>
      <c r="C371" s="8" t="s">
        <v>84</v>
      </c>
      <c r="D371" s="25" t="s">
        <v>5</v>
      </c>
      <c r="E371" s="15">
        <v>44224</v>
      </c>
      <c r="F371" s="29" t="s">
        <v>68</v>
      </c>
      <c r="G371" s="10"/>
      <c r="H371" s="15">
        <v>44224</v>
      </c>
      <c r="I371" s="9">
        <f t="shared" si="5"/>
        <v>0</v>
      </c>
      <c r="J371" s="16" t="s">
        <v>48</v>
      </c>
      <c r="K371" s="15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16"/>
      <c r="Y371" s="16"/>
      <c r="Z371" s="16"/>
      <c r="AA371" s="16"/>
      <c r="AB371" s="16"/>
      <c r="AC371" s="71"/>
      <c r="AD371" s="23"/>
      <c r="AE371" s="23"/>
      <c r="AF371" s="23"/>
      <c r="AG371" s="23"/>
      <c r="AH371" s="74"/>
      <c r="AI371" s="23"/>
      <c r="AJ371" s="23"/>
      <c r="AK371" s="32" t="s">
        <v>38</v>
      </c>
      <c r="AL371" s="8" t="s">
        <v>33</v>
      </c>
      <c r="AM371" s="23" t="s">
        <v>43</v>
      </c>
      <c r="AN371" s="8" t="s">
        <v>42</v>
      </c>
      <c r="AO371" s="26"/>
    </row>
    <row r="372" spans="1:41" ht="25.5" customHeight="1" x14ac:dyDescent="0.25">
      <c r="A372" s="27">
        <v>360</v>
      </c>
      <c r="B372" s="8" t="s">
        <v>83</v>
      </c>
      <c r="C372" s="8" t="s">
        <v>84</v>
      </c>
      <c r="D372" s="25" t="s">
        <v>6</v>
      </c>
      <c r="E372" s="15">
        <v>44224</v>
      </c>
      <c r="F372" s="29" t="s">
        <v>68</v>
      </c>
      <c r="G372" s="10"/>
      <c r="H372" s="15">
        <v>44224</v>
      </c>
      <c r="I372" s="9">
        <f t="shared" si="5"/>
        <v>0</v>
      </c>
      <c r="J372" s="16" t="s">
        <v>48</v>
      </c>
      <c r="K372" s="15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16"/>
      <c r="Y372" s="16"/>
      <c r="Z372" s="16"/>
      <c r="AA372" s="16"/>
      <c r="AB372" s="16"/>
      <c r="AC372" s="71"/>
      <c r="AD372" s="23"/>
      <c r="AE372" s="23"/>
      <c r="AF372" s="23"/>
      <c r="AG372" s="23"/>
      <c r="AH372" s="74"/>
      <c r="AI372" s="23"/>
      <c r="AJ372" s="23"/>
      <c r="AK372" s="32" t="s">
        <v>38</v>
      </c>
      <c r="AL372" s="8" t="s">
        <v>33</v>
      </c>
      <c r="AM372" s="23" t="s">
        <v>43</v>
      </c>
      <c r="AN372" s="23" t="s">
        <v>42</v>
      </c>
      <c r="AO372" s="26"/>
    </row>
    <row r="373" spans="1:41" ht="25.5" customHeight="1" x14ac:dyDescent="0.25">
      <c r="A373" s="28">
        <v>361</v>
      </c>
      <c r="B373" s="8" t="s">
        <v>83</v>
      </c>
      <c r="C373" s="8" t="s">
        <v>84</v>
      </c>
      <c r="D373" s="25" t="s">
        <v>6</v>
      </c>
      <c r="E373" s="15">
        <v>44224</v>
      </c>
      <c r="F373" s="29" t="s">
        <v>68</v>
      </c>
      <c r="G373" s="10"/>
      <c r="H373" s="15">
        <v>44224</v>
      </c>
      <c r="I373" s="9">
        <f t="shared" si="5"/>
        <v>0</v>
      </c>
      <c r="J373" s="16" t="s">
        <v>48</v>
      </c>
      <c r="K373" s="15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16"/>
      <c r="Y373" s="16"/>
      <c r="Z373" s="16"/>
      <c r="AA373" s="16"/>
      <c r="AB373" s="16"/>
      <c r="AC373" s="71"/>
      <c r="AD373" s="23"/>
      <c r="AE373" s="23"/>
      <c r="AF373" s="23"/>
      <c r="AG373" s="23"/>
      <c r="AH373" s="74"/>
      <c r="AI373" s="23"/>
      <c r="AJ373" s="23"/>
      <c r="AK373" s="32" t="s">
        <v>38</v>
      </c>
      <c r="AL373" s="8" t="s">
        <v>33</v>
      </c>
      <c r="AM373" s="23" t="s">
        <v>43</v>
      </c>
      <c r="AN373" s="23" t="s">
        <v>42</v>
      </c>
      <c r="AO373" s="26"/>
    </row>
    <row r="374" spans="1:41" ht="25.5" customHeight="1" x14ac:dyDescent="0.25">
      <c r="A374" s="27">
        <v>362</v>
      </c>
      <c r="B374" s="8" t="s">
        <v>83</v>
      </c>
      <c r="C374" s="8" t="s">
        <v>84</v>
      </c>
      <c r="D374" s="25" t="s">
        <v>5</v>
      </c>
      <c r="E374" s="15">
        <v>44224</v>
      </c>
      <c r="F374" s="29" t="s">
        <v>68</v>
      </c>
      <c r="G374" s="10"/>
      <c r="H374" s="15">
        <v>44224</v>
      </c>
      <c r="I374" s="9">
        <f t="shared" si="5"/>
        <v>0</v>
      </c>
      <c r="J374" s="16" t="s">
        <v>48</v>
      </c>
      <c r="K374" s="15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16"/>
      <c r="Y374" s="16"/>
      <c r="Z374" s="16"/>
      <c r="AA374" s="16"/>
      <c r="AB374" s="16"/>
      <c r="AC374" s="71"/>
      <c r="AD374" s="23"/>
      <c r="AE374" s="23"/>
      <c r="AF374" s="23"/>
      <c r="AG374" s="23"/>
      <c r="AH374" s="74"/>
      <c r="AI374" s="23"/>
      <c r="AJ374" s="23"/>
      <c r="AK374" s="32" t="s">
        <v>38</v>
      </c>
      <c r="AL374" s="23" t="s">
        <v>33</v>
      </c>
      <c r="AM374" s="23" t="s">
        <v>43</v>
      </c>
      <c r="AN374" s="23" t="s">
        <v>42</v>
      </c>
      <c r="AO374" s="26"/>
    </row>
    <row r="375" spans="1:41" ht="25.5" customHeight="1" x14ac:dyDescent="0.25">
      <c r="A375" s="28">
        <v>363</v>
      </c>
      <c r="B375" s="8" t="s">
        <v>83</v>
      </c>
      <c r="C375" s="8" t="s">
        <v>84</v>
      </c>
      <c r="D375" s="25" t="s">
        <v>5</v>
      </c>
      <c r="E375" s="15">
        <v>44224</v>
      </c>
      <c r="F375" s="29" t="s">
        <v>68</v>
      </c>
      <c r="G375" s="10"/>
      <c r="H375" s="15">
        <v>44224</v>
      </c>
      <c r="I375" s="9">
        <f t="shared" si="5"/>
        <v>0</v>
      </c>
      <c r="J375" s="16" t="s">
        <v>48</v>
      </c>
      <c r="K375" s="15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16"/>
      <c r="Y375" s="16"/>
      <c r="Z375" s="16"/>
      <c r="AA375" s="16"/>
      <c r="AB375" s="16"/>
      <c r="AC375" s="71"/>
      <c r="AD375" s="23"/>
      <c r="AE375" s="23"/>
      <c r="AF375" s="23"/>
      <c r="AG375" s="23"/>
      <c r="AH375" s="74"/>
      <c r="AI375" s="23"/>
      <c r="AJ375" s="23"/>
      <c r="AK375" s="32" t="s">
        <v>38</v>
      </c>
      <c r="AL375" s="8" t="s">
        <v>33</v>
      </c>
      <c r="AM375" s="23" t="s">
        <v>43</v>
      </c>
      <c r="AN375" s="23" t="s">
        <v>40</v>
      </c>
      <c r="AO375" s="26"/>
    </row>
    <row r="376" spans="1:41" ht="25.5" customHeight="1" x14ac:dyDescent="0.25">
      <c r="A376" s="27">
        <v>364</v>
      </c>
      <c r="B376" s="8" t="s">
        <v>83</v>
      </c>
      <c r="C376" s="8" t="s">
        <v>84</v>
      </c>
      <c r="D376" s="25" t="s">
        <v>6</v>
      </c>
      <c r="E376" s="15">
        <v>44224</v>
      </c>
      <c r="F376" s="29" t="s">
        <v>68</v>
      </c>
      <c r="G376" s="10"/>
      <c r="H376" s="15">
        <v>44224</v>
      </c>
      <c r="I376" s="9">
        <f t="shared" si="5"/>
        <v>0</v>
      </c>
      <c r="J376" s="16" t="s">
        <v>48</v>
      </c>
      <c r="K376" s="15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16"/>
      <c r="Y376" s="16"/>
      <c r="Z376" s="16"/>
      <c r="AA376" s="16"/>
      <c r="AB376" s="16"/>
      <c r="AC376" s="71"/>
      <c r="AD376" s="23"/>
      <c r="AE376" s="23"/>
      <c r="AF376" s="23"/>
      <c r="AG376" s="23"/>
      <c r="AH376" s="74"/>
      <c r="AI376" s="23"/>
      <c r="AJ376" s="23"/>
      <c r="AK376" s="32" t="s">
        <v>38</v>
      </c>
      <c r="AL376" s="23" t="s">
        <v>33</v>
      </c>
      <c r="AM376" s="23" t="s">
        <v>43</v>
      </c>
      <c r="AN376" s="23" t="s">
        <v>40</v>
      </c>
      <c r="AO376" s="26"/>
    </row>
    <row r="377" spans="1:41" ht="25.5" customHeight="1" x14ac:dyDescent="0.25">
      <c r="A377" s="28">
        <v>365</v>
      </c>
      <c r="B377" s="8" t="s">
        <v>83</v>
      </c>
      <c r="C377" s="8" t="s">
        <v>84</v>
      </c>
      <c r="D377" s="25" t="s">
        <v>6</v>
      </c>
      <c r="E377" s="15">
        <v>44224</v>
      </c>
      <c r="F377" s="29" t="s">
        <v>68</v>
      </c>
      <c r="G377" s="10"/>
      <c r="H377" s="15">
        <v>44224</v>
      </c>
      <c r="I377" s="9">
        <f t="shared" si="5"/>
        <v>0</v>
      </c>
      <c r="J377" s="16" t="s">
        <v>48</v>
      </c>
      <c r="K377" s="15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16"/>
      <c r="Y377" s="16"/>
      <c r="Z377" s="16"/>
      <c r="AA377" s="16"/>
      <c r="AB377" s="16"/>
      <c r="AC377" s="71"/>
      <c r="AD377" s="23"/>
      <c r="AE377" s="23"/>
      <c r="AF377" s="23"/>
      <c r="AG377" s="23"/>
      <c r="AH377" s="74"/>
      <c r="AI377" s="23"/>
      <c r="AJ377" s="23"/>
      <c r="AK377" s="32" t="s">
        <v>38</v>
      </c>
      <c r="AL377" s="23" t="s">
        <v>33</v>
      </c>
      <c r="AM377" s="23" t="s">
        <v>43</v>
      </c>
      <c r="AN377" s="8" t="s">
        <v>42</v>
      </c>
      <c r="AO377" s="26"/>
    </row>
    <row r="378" spans="1:41" ht="25.5" customHeight="1" x14ac:dyDescent="0.25">
      <c r="A378" s="27">
        <v>366</v>
      </c>
      <c r="B378" s="8" t="s">
        <v>83</v>
      </c>
      <c r="C378" s="8" t="s">
        <v>84</v>
      </c>
      <c r="D378" s="25" t="s">
        <v>5</v>
      </c>
      <c r="E378" s="15">
        <v>44224</v>
      </c>
      <c r="F378" s="29" t="s">
        <v>68</v>
      </c>
      <c r="G378" s="10"/>
      <c r="H378" s="15">
        <v>44224</v>
      </c>
      <c r="I378" s="9">
        <f t="shared" si="5"/>
        <v>0</v>
      </c>
      <c r="J378" s="16" t="s">
        <v>48</v>
      </c>
      <c r="K378" s="15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16"/>
      <c r="Y378" s="16"/>
      <c r="Z378" s="16"/>
      <c r="AA378" s="16"/>
      <c r="AB378" s="16"/>
      <c r="AC378" s="71"/>
      <c r="AD378" s="23"/>
      <c r="AE378" s="23"/>
      <c r="AF378" s="23"/>
      <c r="AG378" s="23"/>
      <c r="AH378" s="74"/>
      <c r="AI378" s="23"/>
      <c r="AJ378" s="23"/>
      <c r="AK378" s="32" t="s">
        <v>38</v>
      </c>
      <c r="AL378" s="8" t="s">
        <v>33</v>
      </c>
      <c r="AM378" s="23" t="s">
        <v>43</v>
      </c>
      <c r="AN378" s="23" t="s">
        <v>40</v>
      </c>
      <c r="AO378" s="26"/>
    </row>
    <row r="379" spans="1:41" ht="25.5" customHeight="1" x14ac:dyDescent="0.25">
      <c r="A379" s="28">
        <v>367</v>
      </c>
      <c r="B379" s="8" t="s">
        <v>83</v>
      </c>
      <c r="C379" s="8" t="s">
        <v>84</v>
      </c>
      <c r="D379" s="25" t="s">
        <v>6</v>
      </c>
      <c r="E379" s="15">
        <v>44225</v>
      </c>
      <c r="F379" s="29" t="s">
        <v>68</v>
      </c>
      <c r="G379" s="10"/>
      <c r="H379" s="15">
        <v>44225</v>
      </c>
      <c r="I379" s="9">
        <f t="shared" si="5"/>
        <v>0</v>
      </c>
      <c r="J379" s="16" t="s">
        <v>48</v>
      </c>
      <c r="K379" s="15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16"/>
      <c r="Y379" s="16"/>
      <c r="Z379" s="16"/>
      <c r="AA379" s="16"/>
      <c r="AB379" s="16"/>
      <c r="AC379" s="71"/>
      <c r="AD379" s="23"/>
      <c r="AE379" s="23"/>
      <c r="AF379" s="23"/>
      <c r="AG379" s="23"/>
      <c r="AH379" s="74"/>
      <c r="AI379" s="23"/>
      <c r="AJ379" s="23"/>
      <c r="AK379" s="32" t="s">
        <v>38</v>
      </c>
      <c r="AL379" s="23" t="s">
        <v>32</v>
      </c>
      <c r="AM379" s="23" t="s">
        <v>43</v>
      </c>
      <c r="AN379" s="8" t="s">
        <v>42</v>
      </c>
      <c r="AO379" s="26"/>
    </row>
    <row r="380" spans="1:41" ht="25.5" customHeight="1" x14ac:dyDescent="0.25">
      <c r="A380" s="27">
        <v>368</v>
      </c>
      <c r="B380" s="8" t="s">
        <v>83</v>
      </c>
      <c r="C380" s="8" t="s">
        <v>85</v>
      </c>
      <c r="D380" s="25" t="s">
        <v>6</v>
      </c>
      <c r="E380" s="15">
        <v>44225</v>
      </c>
      <c r="F380" s="29" t="s">
        <v>51</v>
      </c>
      <c r="G380" s="10"/>
      <c r="H380" s="15"/>
      <c r="I380" s="9" t="str">
        <f t="shared" si="5"/>
        <v/>
      </c>
      <c r="J380" s="16" t="s">
        <v>47</v>
      </c>
      <c r="K380" s="15">
        <v>44235</v>
      </c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16"/>
      <c r="Y380" s="16"/>
      <c r="Z380" s="16"/>
      <c r="AA380" s="16"/>
      <c r="AB380" s="16"/>
      <c r="AC380" s="71"/>
      <c r="AD380" s="23"/>
      <c r="AE380" s="23"/>
      <c r="AF380" s="23"/>
      <c r="AG380" s="23"/>
      <c r="AH380" s="74"/>
      <c r="AI380" s="23"/>
      <c r="AJ380" s="23"/>
      <c r="AK380" s="32" t="s">
        <v>38</v>
      </c>
      <c r="AL380" s="23" t="s">
        <v>32</v>
      </c>
      <c r="AM380" s="23" t="s">
        <v>43</v>
      </c>
      <c r="AN380" s="8" t="s">
        <v>40</v>
      </c>
      <c r="AO380" s="26"/>
    </row>
    <row r="381" spans="1:41" ht="25.5" customHeight="1" x14ac:dyDescent="0.25">
      <c r="A381" s="28">
        <v>369</v>
      </c>
      <c r="B381" s="8" t="s">
        <v>83</v>
      </c>
      <c r="C381" s="8" t="s">
        <v>84</v>
      </c>
      <c r="D381" s="25" t="s">
        <v>6</v>
      </c>
      <c r="E381" s="15">
        <v>44225</v>
      </c>
      <c r="F381" s="29" t="s">
        <v>68</v>
      </c>
      <c r="G381" s="10"/>
      <c r="H381" s="15">
        <v>44225</v>
      </c>
      <c r="I381" s="9">
        <f t="shared" si="5"/>
        <v>0</v>
      </c>
      <c r="J381" s="16" t="s">
        <v>48</v>
      </c>
      <c r="K381" s="15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16"/>
      <c r="Y381" s="16"/>
      <c r="Z381" s="16"/>
      <c r="AA381" s="16"/>
      <c r="AB381" s="16"/>
      <c r="AC381" s="71"/>
      <c r="AD381" s="23"/>
      <c r="AE381" s="23"/>
      <c r="AF381" s="23"/>
      <c r="AG381" s="23"/>
      <c r="AH381" s="74"/>
      <c r="AI381" s="23"/>
      <c r="AJ381" s="23"/>
      <c r="AK381" s="32" t="s">
        <v>38</v>
      </c>
      <c r="AL381" s="23" t="s">
        <v>32</v>
      </c>
      <c r="AM381" s="8" t="s">
        <v>43</v>
      </c>
      <c r="AN381" s="23" t="s">
        <v>40</v>
      </c>
      <c r="AO381" s="26"/>
    </row>
    <row r="382" spans="1:41" ht="25.5" customHeight="1" x14ac:dyDescent="0.25">
      <c r="A382" s="27">
        <v>370</v>
      </c>
      <c r="B382" s="8" t="s">
        <v>83</v>
      </c>
      <c r="C382" s="8" t="s">
        <v>84</v>
      </c>
      <c r="D382" s="25" t="s">
        <v>5</v>
      </c>
      <c r="E382" s="15">
        <v>44225</v>
      </c>
      <c r="F382" s="29" t="s">
        <v>68</v>
      </c>
      <c r="G382" s="10"/>
      <c r="H382" s="15">
        <v>44225</v>
      </c>
      <c r="I382" s="9">
        <f t="shared" si="5"/>
        <v>0</v>
      </c>
      <c r="J382" s="16" t="s">
        <v>48</v>
      </c>
      <c r="K382" s="15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16"/>
      <c r="Y382" s="16"/>
      <c r="Z382" s="16"/>
      <c r="AA382" s="16"/>
      <c r="AB382" s="16"/>
      <c r="AC382" s="71"/>
      <c r="AD382" s="23"/>
      <c r="AE382" s="23"/>
      <c r="AF382" s="23"/>
      <c r="AG382" s="23"/>
      <c r="AH382" s="74"/>
      <c r="AI382" s="23"/>
      <c r="AJ382" s="23"/>
      <c r="AK382" s="32" t="s">
        <v>38</v>
      </c>
      <c r="AL382" s="23" t="s">
        <v>32</v>
      </c>
      <c r="AM382" s="8" t="s">
        <v>43</v>
      </c>
      <c r="AN382" s="8" t="s">
        <v>40</v>
      </c>
      <c r="AO382" s="26"/>
    </row>
    <row r="383" spans="1:41" ht="25.5" customHeight="1" x14ac:dyDescent="0.25">
      <c r="A383" s="28">
        <v>371</v>
      </c>
      <c r="B383" s="8" t="s">
        <v>83</v>
      </c>
      <c r="C383" s="8" t="s">
        <v>84</v>
      </c>
      <c r="D383" s="25" t="s">
        <v>5</v>
      </c>
      <c r="E383" s="15">
        <v>44225</v>
      </c>
      <c r="F383" s="29"/>
      <c r="G383" s="10" t="s">
        <v>65</v>
      </c>
      <c r="H383" s="21">
        <v>44225</v>
      </c>
      <c r="I383" s="9">
        <f t="shared" si="5"/>
        <v>0</v>
      </c>
      <c r="J383" s="16" t="s">
        <v>48</v>
      </c>
      <c r="K383" s="15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16"/>
      <c r="Y383" s="16"/>
      <c r="Z383" s="16"/>
      <c r="AA383" s="16"/>
      <c r="AB383" s="16"/>
      <c r="AC383" s="71"/>
      <c r="AD383" s="23"/>
      <c r="AE383" s="23"/>
      <c r="AF383" s="23"/>
      <c r="AG383" s="23"/>
      <c r="AH383" s="74"/>
      <c r="AI383" s="23"/>
      <c r="AJ383" s="23"/>
      <c r="AK383" s="32" t="s">
        <v>38</v>
      </c>
      <c r="AL383" s="23" t="s">
        <v>32</v>
      </c>
      <c r="AM383" s="23" t="s">
        <v>43</v>
      </c>
      <c r="AN383" s="23" t="s">
        <v>40</v>
      </c>
      <c r="AO383" s="26"/>
    </row>
    <row r="384" spans="1:41" ht="25.5" customHeight="1" x14ac:dyDescent="0.25">
      <c r="A384" s="27">
        <v>372</v>
      </c>
      <c r="B384" s="8" t="s">
        <v>83</v>
      </c>
      <c r="C384" s="8" t="s">
        <v>84</v>
      </c>
      <c r="D384" s="25" t="s">
        <v>5</v>
      </c>
      <c r="E384" s="15">
        <v>44225</v>
      </c>
      <c r="F384" s="29" t="s">
        <v>68</v>
      </c>
      <c r="G384" s="10"/>
      <c r="H384" s="21">
        <v>44225</v>
      </c>
      <c r="I384" s="9">
        <f t="shared" si="5"/>
        <v>0</v>
      </c>
      <c r="J384" s="16" t="s">
        <v>48</v>
      </c>
      <c r="K384" s="15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16"/>
      <c r="Y384" s="16"/>
      <c r="Z384" s="16"/>
      <c r="AA384" s="16"/>
      <c r="AB384" s="16"/>
      <c r="AC384" s="71"/>
      <c r="AD384" s="23"/>
      <c r="AE384" s="23"/>
      <c r="AF384" s="23"/>
      <c r="AG384" s="23"/>
      <c r="AH384" s="74"/>
      <c r="AI384" s="23"/>
      <c r="AJ384" s="23"/>
      <c r="AK384" s="32" t="s">
        <v>38</v>
      </c>
      <c r="AL384" s="23" t="s">
        <v>32</v>
      </c>
      <c r="AM384" s="23" t="s">
        <v>43</v>
      </c>
      <c r="AN384" s="23" t="s">
        <v>40</v>
      </c>
      <c r="AO384" s="26"/>
    </row>
    <row r="385" spans="1:41" ht="25.5" customHeight="1" x14ac:dyDescent="0.25">
      <c r="A385" s="28">
        <v>373</v>
      </c>
      <c r="B385" s="8" t="s">
        <v>83</v>
      </c>
      <c r="C385" s="8" t="s">
        <v>84</v>
      </c>
      <c r="D385" s="25" t="s">
        <v>6</v>
      </c>
      <c r="E385" s="15">
        <v>44225</v>
      </c>
      <c r="F385" s="29" t="s">
        <v>68</v>
      </c>
      <c r="G385" s="10"/>
      <c r="H385" s="21">
        <v>44225</v>
      </c>
      <c r="I385" s="9">
        <f t="shared" si="5"/>
        <v>0</v>
      </c>
      <c r="J385" s="16" t="s">
        <v>48</v>
      </c>
      <c r="K385" s="15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16"/>
      <c r="Y385" s="16"/>
      <c r="Z385" s="16"/>
      <c r="AA385" s="16"/>
      <c r="AB385" s="16"/>
      <c r="AC385" s="71"/>
      <c r="AD385" s="23"/>
      <c r="AE385" s="23"/>
      <c r="AF385" s="23"/>
      <c r="AG385" s="23"/>
      <c r="AH385" s="74"/>
      <c r="AI385" s="23"/>
      <c r="AJ385" s="23"/>
      <c r="AK385" s="32" t="s">
        <v>38</v>
      </c>
      <c r="AL385" s="23" t="s">
        <v>32</v>
      </c>
      <c r="AM385" s="23" t="s">
        <v>43</v>
      </c>
      <c r="AN385" s="23" t="s">
        <v>41</v>
      </c>
      <c r="AO385" s="26"/>
    </row>
    <row r="386" spans="1:41" ht="25.5" customHeight="1" x14ac:dyDescent="0.25">
      <c r="A386" s="27">
        <v>374</v>
      </c>
      <c r="B386" s="8" t="s">
        <v>83</v>
      </c>
      <c r="C386" s="8" t="s">
        <v>84</v>
      </c>
      <c r="D386" s="25" t="s">
        <v>6</v>
      </c>
      <c r="E386" s="15">
        <v>44225</v>
      </c>
      <c r="F386" s="29"/>
      <c r="G386" s="10" t="s">
        <v>71</v>
      </c>
      <c r="H386" s="15">
        <v>44226</v>
      </c>
      <c r="I386" s="9">
        <f t="shared" si="5"/>
        <v>1</v>
      </c>
      <c r="J386" s="16" t="s">
        <v>48</v>
      </c>
      <c r="K386" s="15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16"/>
      <c r="Y386" s="16"/>
      <c r="Z386" s="16"/>
      <c r="AA386" s="16"/>
      <c r="AB386" s="16"/>
      <c r="AC386" s="71"/>
      <c r="AD386" s="23"/>
      <c r="AE386" s="23"/>
      <c r="AF386" s="23"/>
      <c r="AG386" s="23"/>
      <c r="AH386" s="74"/>
      <c r="AI386" s="23"/>
      <c r="AJ386" s="23"/>
      <c r="AK386" s="32" t="s">
        <v>35</v>
      </c>
      <c r="AL386" s="23" t="s">
        <v>32</v>
      </c>
      <c r="AM386" s="23" t="s">
        <v>43</v>
      </c>
      <c r="AN386" s="23" t="s">
        <v>42</v>
      </c>
      <c r="AO386" s="26"/>
    </row>
    <row r="387" spans="1:41" ht="25.5" customHeight="1" x14ac:dyDescent="0.25">
      <c r="A387" s="28">
        <v>375</v>
      </c>
      <c r="B387" s="8" t="s">
        <v>83</v>
      </c>
      <c r="C387" s="8" t="s">
        <v>84</v>
      </c>
      <c r="D387" s="25" t="s">
        <v>5</v>
      </c>
      <c r="E387" s="15">
        <v>44225</v>
      </c>
      <c r="F387" s="29" t="s">
        <v>68</v>
      </c>
      <c r="G387" s="10"/>
      <c r="H387" s="21">
        <v>44225</v>
      </c>
      <c r="I387" s="9">
        <f t="shared" si="5"/>
        <v>0</v>
      </c>
      <c r="J387" s="16" t="s">
        <v>48</v>
      </c>
      <c r="K387" s="15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16"/>
      <c r="Y387" s="16"/>
      <c r="Z387" s="16"/>
      <c r="AA387" s="16"/>
      <c r="AB387" s="16"/>
      <c r="AC387" s="71"/>
      <c r="AD387" s="23"/>
      <c r="AE387" s="23"/>
      <c r="AF387" s="23"/>
      <c r="AG387" s="23"/>
      <c r="AH387" s="74"/>
      <c r="AI387" s="23"/>
      <c r="AJ387" s="23"/>
      <c r="AK387" s="32" t="s">
        <v>38</v>
      </c>
      <c r="AL387" s="8" t="s">
        <v>32</v>
      </c>
      <c r="AM387" s="23" t="s">
        <v>43</v>
      </c>
      <c r="AN387" s="23" t="s">
        <v>40</v>
      </c>
      <c r="AO387" s="26"/>
    </row>
    <row r="388" spans="1:41" ht="25.5" customHeight="1" x14ac:dyDescent="0.25">
      <c r="A388" s="27">
        <v>376</v>
      </c>
      <c r="B388" s="8" t="s">
        <v>83</v>
      </c>
      <c r="C388" s="8" t="s">
        <v>85</v>
      </c>
      <c r="D388" s="25" t="s">
        <v>4</v>
      </c>
      <c r="E388" s="15">
        <v>44225</v>
      </c>
      <c r="F388" s="29" t="s">
        <v>51</v>
      </c>
      <c r="G388" s="10"/>
      <c r="H388" s="21"/>
      <c r="I388" s="9" t="str">
        <f t="shared" si="5"/>
        <v/>
      </c>
      <c r="J388" s="16" t="s">
        <v>47</v>
      </c>
      <c r="K388" s="15">
        <v>44235</v>
      </c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16"/>
      <c r="Y388" s="16"/>
      <c r="Z388" s="16"/>
      <c r="AA388" s="16"/>
      <c r="AB388" s="16"/>
      <c r="AC388" s="71"/>
      <c r="AD388" s="23"/>
      <c r="AE388" s="23"/>
      <c r="AF388" s="23"/>
      <c r="AG388" s="23"/>
      <c r="AH388" s="74"/>
      <c r="AI388" s="23"/>
      <c r="AJ388" s="23"/>
      <c r="AK388" s="32" t="s">
        <v>38</v>
      </c>
      <c r="AL388" s="8" t="s">
        <v>32</v>
      </c>
      <c r="AM388" s="23" t="s">
        <v>43</v>
      </c>
      <c r="AN388" s="23" t="s">
        <v>40</v>
      </c>
      <c r="AO388" s="26"/>
    </row>
    <row r="389" spans="1:41" ht="25.5" customHeight="1" x14ac:dyDescent="0.25">
      <c r="A389" s="28">
        <v>377</v>
      </c>
      <c r="B389" s="8" t="s">
        <v>83</v>
      </c>
      <c r="C389" s="8" t="s">
        <v>84</v>
      </c>
      <c r="D389" s="25" t="s">
        <v>5</v>
      </c>
      <c r="E389" s="15">
        <v>44225</v>
      </c>
      <c r="F389" s="29"/>
      <c r="G389" s="10" t="s">
        <v>65</v>
      </c>
      <c r="H389" s="21">
        <v>44225</v>
      </c>
      <c r="I389" s="9">
        <f t="shared" si="5"/>
        <v>0</v>
      </c>
      <c r="J389" s="16" t="s">
        <v>48</v>
      </c>
      <c r="K389" s="15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16"/>
      <c r="Y389" s="16"/>
      <c r="Z389" s="16"/>
      <c r="AA389" s="16"/>
      <c r="AB389" s="16"/>
      <c r="AC389" s="71"/>
      <c r="AD389" s="23"/>
      <c r="AE389" s="23"/>
      <c r="AF389" s="23"/>
      <c r="AG389" s="23"/>
      <c r="AH389" s="74"/>
      <c r="AI389" s="23"/>
      <c r="AJ389" s="23"/>
      <c r="AK389" s="32" t="s">
        <v>38</v>
      </c>
      <c r="AL389" s="8" t="s">
        <v>32</v>
      </c>
      <c r="AM389" s="23" t="s">
        <v>43</v>
      </c>
      <c r="AN389" s="23" t="s">
        <v>40</v>
      </c>
      <c r="AO389" s="26"/>
    </row>
    <row r="390" spans="1:41" ht="25.5" customHeight="1" x14ac:dyDescent="0.25">
      <c r="A390" s="27">
        <v>378</v>
      </c>
      <c r="B390" s="8" t="s">
        <v>83</v>
      </c>
      <c r="C390" s="8" t="s">
        <v>84</v>
      </c>
      <c r="D390" s="25" t="s">
        <v>6</v>
      </c>
      <c r="E390" s="15">
        <v>44225</v>
      </c>
      <c r="F390" s="29" t="s">
        <v>68</v>
      </c>
      <c r="G390" s="10"/>
      <c r="H390" s="21">
        <v>44225</v>
      </c>
      <c r="I390" s="9">
        <f t="shared" si="5"/>
        <v>0</v>
      </c>
      <c r="J390" s="16" t="s">
        <v>48</v>
      </c>
      <c r="K390" s="15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16"/>
      <c r="Y390" s="16"/>
      <c r="Z390" s="16"/>
      <c r="AA390" s="16"/>
      <c r="AB390" s="16"/>
      <c r="AC390" s="71"/>
      <c r="AD390" s="23"/>
      <c r="AE390" s="23"/>
      <c r="AF390" s="23"/>
      <c r="AG390" s="23"/>
      <c r="AH390" s="74"/>
      <c r="AI390" s="23"/>
      <c r="AJ390" s="23"/>
      <c r="AK390" s="32" t="s">
        <v>38</v>
      </c>
      <c r="AL390" s="8" t="s">
        <v>32</v>
      </c>
      <c r="AM390" s="8" t="s">
        <v>43</v>
      </c>
      <c r="AN390" s="23" t="s">
        <v>40</v>
      </c>
      <c r="AO390" s="26"/>
    </row>
    <row r="391" spans="1:41" ht="25.5" customHeight="1" x14ac:dyDescent="0.25">
      <c r="A391" s="28">
        <v>379</v>
      </c>
      <c r="B391" s="8" t="s">
        <v>83</v>
      </c>
      <c r="C391" s="8" t="s">
        <v>84</v>
      </c>
      <c r="D391" s="25" t="s">
        <v>6</v>
      </c>
      <c r="E391" s="15">
        <v>44225</v>
      </c>
      <c r="F391" s="29" t="s">
        <v>68</v>
      </c>
      <c r="G391" s="10"/>
      <c r="H391" s="21">
        <v>44225</v>
      </c>
      <c r="I391" s="9">
        <f t="shared" si="5"/>
        <v>0</v>
      </c>
      <c r="J391" s="16" t="s">
        <v>48</v>
      </c>
      <c r="K391" s="15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16"/>
      <c r="Y391" s="16"/>
      <c r="Z391" s="16"/>
      <c r="AA391" s="16"/>
      <c r="AB391" s="16"/>
      <c r="AC391" s="71"/>
      <c r="AD391" s="23"/>
      <c r="AE391" s="23"/>
      <c r="AF391" s="23"/>
      <c r="AG391" s="23"/>
      <c r="AH391" s="74"/>
      <c r="AI391" s="23"/>
      <c r="AJ391" s="23"/>
      <c r="AK391" s="32" t="s">
        <v>38</v>
      </c>
      <c r="AL391" s="8" t="s">
        <v>32</v>
      </c>
      <c r="AM391" s="23" t="s">
        <v>43</v>
      </c>
      <c r="AN391" s="23" t="s">
        <v>40</v>
      </c>
      <c r="AO391" s="26"/>
    </row>
    <row r="392" spans="1:41" ht="25.5" customHeight="1" x14ac:dyDescent="0.25">
      <c r="A392" s="27">
        <v>380</v>
      </c>
      <c r="B392" s="8" t="s">
        <v>83</v>
      </c>
      <c r="C392" s="8" t="s">
        <v>84</v>
      </c>
      <c r="D392" s="25" t="s">
        <v>5</v>
      </c>
      <c r="E392" s="15">
        <v>44225</v>
      </c>
      <c r="F392" s="29" t="s">
        <v>68</v>
      </c>
      <c r="G392" s="10"/>
      <c r="H392" s="21">
        <v>44225</v>
      </c>
      <c r="I392" s="9">
        <f t="shared" si="5"/>
        <v>0</v>
      </c>
      <c r="J392" s="16" t="s">
        <v>48</v>
      </c>
      <c r="K392" s="15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16"/>
      <c r="Y392" s="16"/>
      <c r="Z392" s="16"/>
      <c r="AA392" s="16"/>
      <c r="AB392" s="16"/>
      <c r="AC392" s="71"/>
      <c r="AD392" s="23"/>
      <c r="AE392" s="23"/>
      <c r="AF392" s="23"/>
      <c r="AG392" s="23"/>
      <c r="AH392" s="74"/>
      <c r="AI392" s="23"/>
      <c r="AJ392" s="23"/>
      <c r="AK392" s="32" t="s">
        <v>38</v>
      </c>
      <c r="AL392" s="8" t="s">
        <v>32</v>
      </c>
      <c r="AM392" s="23" t="s">
        <v>43</v>
      </c>
      <c r="AN392" s="23" t="s">
        <v>40</v>
      </c>
      <c r="AO392" s="26"/>
    </row>
    <row r="393" spans="1:41" ht="25.5" customHeight="1" x14ac:dyDescent="0.25">
      <c r="A393" s="28">
        <v>381</v>
      </c>
      <c r="B393" s="8" t="s">
        <v>83</v>
      </c>
      <c r="C393" s="8" t="s">
        <v>84</v>
      </c>
      <c r="D393" s="25" t="s">
        <v>6</v>
      </c>
      <c r="E393" s="15">
        <v>44225</v>
      </c>
      <c r="F393" s="29" t="s">
        <v>68</v>
      </c>
      <c r="G393" s="10"/>
      <c r="H393" s="21">
        <v>44225</v>
      </c>
      <c r="I393" s="9">
        <f t="shared" si="5"/>
        <v>0</v>
      </c>
      <c r="J393" s="16" t="s">
        <v>48</v>
      </c>
      <c r="K393" s="15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16"/>
      <c r="Y393" s="16"/>
      <c r="Z393" s="16"/>
      <c r="AA393" s="16"/>
      <c r="AB393" s="16"/>
      <c r="AC393" s="71"/>
      <c r="AD393" s="23"/>
      <c r="AE393" s="23"/>
      <c r="AF393" s="23"/>
      <c r="AG393" s="23"/>
      <c r="AH393" s="74"/>
      <c r="AI393" s="23"/>
      <c r="AJ393" s="23"/>
      <c r="AK393" s="32" t="s">
        <v>38</v>
      </c>
      <c r="AL393" s="23" t="s">
        <v>32</v>
      </c>
      <c r="AM393" s="23" t="s">
        <v>43</v>
      </c>
      <c r="AN393" s="8" t="s">
        <v>40</v>
      </c>
      <c r="AO393" s="26"/>
    </row>
    <row r="394" spans="1:41" ht="25.5" customHeight="1" x14ac:dyDescent="0.25">
      <c r="A394" s="27">
        <v>382</v>
      </c>
      <c r="B394" s="8" t="s">
        <v>83</v>
      </c>
      <c r="C394" s="8" t="s">
        <v>84</v>
      </c>
      <c r="D394" s="25" t="s">
        <v>4</v>
      </c>
      <c r="E394" s="15">
        <v>44225</v>
      </c>
      <c r="F394" s="29" t="s">
        <v>52</v>
      </c>
      <c r="G394" s="10"/>
      <c r="H394" s="15">
        <v>44228</v>
      </c>
      <c r="I394" s="9">
        <f t="shared" si="5"/>
        <v>3</v>
      </c>
      <c r="J394" s="16" t="s">
        <v>48</v>
      </c>
      <c r="K394" s="15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16"/>
      <c r="Y394" s="16"/>
      <c r="Z394" s="16"/>
      <c r="AA394" s="16"/>
      <c r="AB394" s="16"/>
      <c r="AC394" s="71"/>
      <c r="AD394" s="23"/>
      <c r="AE394" s="23"/>
      <c r="AF394" s="23"/>
      <c r="AG394" s="23"/>
      <c r="AH394" s="74"/>
      <c r="AI394" s="23"/>
      <c r="AJ394" s="23"/>
      <c r="AK394" s="32" t="s">
        <v>35</v>
      </c>
      <c r="AL394" s="23" t="s">
        <v>32</v>
      </c>
      <c r="AM394" s="23" t="s">
        <v>43</v>
      </c>
      <c r="AN394" s="23" t="s">
        <v>42</v>
      </c>
      <c r="AO394" s="26"/>
    </row>
    <row r="395" spans="1:41" ht="25.5" customHeight="1" x14ac:dyDescent="0.25">
      <c r="A395" s="28">
        <v>383</v>
      </c>
      <c r="B395" s="8" t="s">
        <v>83</v>
      </c>
      <c r="C395" s="8" t="s">
        <v>84</v>
      </c>
      <c r="D395" s="25" t="s">
        <v>6</v>
      </c>
      <c r="E395" s="15">
        <v>44225</v>
      </c>
      <c r="F395" s="29" t="s">
        <v>55</v>
      </c>
      <c r="G395" s="10"/>
      <c r="H395" s="15">
        <v>44231</v>
      </c>
      <c r="I395" s="9">
        <f t="shared" si="5"/>
        <v>6</v>
      </c>
      <c r="J395" s="16" t="s">
        <v>48</v>
      </c>
      <c r="K395" s="15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16"/>
      <c r="Y395" s="16"/>
      <c r="Z395" s="16"/>
      <c r="AA395" s="16"/>
      <c r="AB395" s="16"/>
      <c r="AC395" s="71"/>
      <c r="AD395" s="23"/>
      <c r="AE395" s="23"/>
      <c r="AF395" s="23"/>
      <c r="AG395" s="23"/>
      <c r="AH395" s="74"/>
      <c r="AI395" s="23"/>
      <c r="AJ395" s="23"/>
      <c r="AK395" s="32" t="s">
        <v>35</v>
      </c>
      <c r="AL395" s="23" t="s">
        <v>32</v>
      </c>
      <c r="AM395" s="23" t="s">
        <v>43</v>
      </c>
      <c r="AN395" s="8" t="s">
        <v>42</v>
      </c>
      <c r="AO395" s="26"/>
    </row>
    <row r="396" spans="1:41" ht="25.5" customHeight="1" x14ac:dyDescent="0.25">
      <c r="A396" s="27">
        <v>384</v>
      </c>
      <c r="B396" s="8" t="s">
        <v>83</v>
      </c>
      <c r="C396" s="8" t="s">
        <v>84</v>
      </c>
      <c r="D396" s="25" t="s">
        <v>5</v>
      </c>
      <c r="E396" s="15">
        <v>44225</v>
      </c>
      <c r="F396" s="29" t="s">
        <v>68</v>
      </c>
      <c r="G396" s="10"/>
      <c r="H396" s="21">
        <v>44225</v>
      </c>
      <c r="I396" s="9">
        <f t="shared" si="5"/>
        <v>0</v>
      </c>
      <c r="J396" s="16" t="s">
        <v>48</v>
      </c>
      <c r="K396" s="15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16"/>
      <c r="Y396" s="16"/>
      <c r="Z396" s="16"/>
      <c r="AA396" s="16"/>
      <c r="AB396" s="16"/>
      <c r="AC396" s="71"/>
      <c r="AD396" s="23"/>
      <c r="AE396" s="23"/>
      <c r="AF396" s="23"/>
      <c r="AG396" s="23"/>
      <c r="AH396" s="74"/>
      <c r="AI396" s="23"/>
      <c r="AJ396" s="23"/>
      <c r="AK396" s="32" t="s">
        <v>38</v>
      </c>
      <c r="AL396" s="23" t="s">
        <v>32</v>
      </c>
      <c r="AM396" s="8" t="s">
        <v>43</v>
      </c>
      <c r="AN396" s="23" t="s">
        <v>40</v>
      </c>
      <c r="AO396" s="26"/>
    </row>
    <row r="397" spans="1:41" ht="25.5" customHeight="1" x14ac:dyDescent="0.25">
      <c r="A397" s="28">
        <v>385</v>
      </c>
      <c r="B397" s="8" t="s">
        <v>83</v>
      </c>
      <c r="C397" s="8" t="s">
        <v>84</v>
      </c>
      <c r="D397" s="25" t="s">
        <v>5</v>
      </c>
      <c r="E397" s="15">
        <v>44225</v>
      </c>
      <c r="F397" s="29" t="s">
        <v>68</v>
      </c>
      <c r="G397" s="10"/>
      <c r="H397" s="21">
        <v>44225</v>
      </c>
      <c r="I397" s="20">
        <f t="shared" ref="I397:I420" si="6">IF(OR(E397=0,H397=0),"",H397-E397)</f>
        <v>0</v>
      </c>
      <c r="J397" s="16" t="s">
        <v>48</v>
      </c>
      <c r="K397" s="15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16"/>
      <c r="Y397" s="16"/>
      <c r="Z397" s="16"/>
      <c r="AA397" s="16"/>
      <c r="AB397" s="16"/>
      <c r="AC397" s="71"/>
      <c r="AD397" s="23"/>
      <c r="AE397" s="23"/>
      <c r="AF397" s="23"/>
      <c r="AG397" s="23"/>
      <c r="AH397" s="74"/>
      <c r="AI397" s="23"/>
      <c r="AJ397" s="23"/>
      <c r="AK397" s="32" t="s">
        <v>38</v>
      </c>
      <c r="AL397" s="23" t="s">
        <v>32</v>
      </c>
      <c r="AM397" s="23" t="s">
        <v>43</v>
      </c>
      <c r="AN397" s="23" t="s">
        <v>40</v>
      </c>
      <c r="AO397" s="26"/>
    </row>
    <row r="398" spans="1:41" ht="25.5" customHeight="1" x14ac:dyDescent="0.25">
      <c r="A398" s="27">
        <v>386</v>
      </c>
      <c r="B398" s="8" t="s">
        <v>83</v>
      </c>
      <c r="C398" s="8" t="s">
        <v>84</v>
      </c>
      <c r="D398" s="25" t="s">
        <v>6</v>
      </c>
      <c r="E398" s="15">
        <v>44225</v>
      </c>
      <c r="F398" s="29" t="s">
        <v>68</v>
      </c>
      <c r="G398" s="10"/>
      <c r="H398" s="21">
        <v>44225</v>
      </c>
      <c r="I398" s="9">
        <f t="shared" si="6"/>
        <v>0</v>
      </c>
      <c r="J398" s="16" t="s">
        <v>48</v>
      </c>
      <c r="K398" s="15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16"/>
      <c r="Y398" s="16"/>
      <c r="Z398" s="16"/>
      <c r="AA398" s="16"/>
      <c r="AB398" s="16"/>
      <c r="AC398" s="71"/>
      <c r="AD398" s="23"/>
      <c r="AE398" s="23"/>
      <c r="AF398" s="23"/>
      <c r="AG398" s="23"/>
      <c r="AH398" s="74"/>
      <c r="AI398" s="23"/>
      <c r="AJ398" s="23"/>
      <c r="AK398" s="32" t="s">
        <v>38</v>
      </c>
      <c r="AL398" s="8" t="s">
        <v>32</v>
      </c>
      <c r="AM398" s="23" t="s">
        <v>43</v>
      </c>
      <c r="AN398" s="23" t="s">
        <v>41</v>
      </c>
      <c r="AO398" s="26"/>
    </row>
    <row r="399" spans="1:41" ht="25.5" customHeight="1" x14ac:dyDescent="0.25">
      <c r="A399" s="28">
        <v>387</v>
      </c>
      <c r="B399" s="8" t="s">
        <v>83</v>
      </c>
      <c r="C399" s="8" t="s">
        <v>84</v>
      </c>
      <c r="D399" s="25" t="s">
        <v>5</v>
      </c>
      <c r="E399" s="15">
        <v>44225</v>
      </c>
      <c r="F399" s="29" t="s">
        <v>68</v>
      </c>
      <c r="G399" s="10"/>
      <c r="H399" s="21">
        <v>44225</v>
      </c>
      <c r="I399" s="9">
        <f t="shared" si="6"/>
        <v>0</v>
      </c>
      <c r="J399" s="16" t="s">
        <v>48</v>
      </c>
      <c r="K399" s="15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16"/>
      <c r="Y399" s="16"/>
      <c r="Z399" s="16"/>
      <c r="AA399" s="16"/>
      <c r="AB399" s="16"/>
      <c r="AC399" s="71"/>
      <c r="AD399" s="23"/>
      <c r="AE399" s="23"/>
      <c r="AF399" s="23"/>
      <c r="AG399" s="23"/>
      <c r="AH399" s="74"/>
      <c r="AI399" s="23"/>
      <c r="AJ399" s="23"/>
      <c r="AK399" s="32" t="s">
        <v>38</v>
      </c>
      <c r="AL399" s="8" t="s">
        <v>32</v>
      </c>
      <c r="AM399" s="8" t="s">
        <v>43</v>
      </c>
      <c r="AN399" s="23" t="s">
        <v>42</v>
      </c>
      <c r="AO399" s="26"/>
    </row>
    <row r="400" spans="1:41" ht="25.5" customHeight="1" x14ac:dyDescent="0.25">
      <c r="A400" s="27">
        <v>388</v>
      </c>
      <c r="B400" s="8">
        <v>2026065</v>
      </c>
      <c r="C400" s="8" t="s">
        <v>85</v>
      </c>
      <c r="D400" s="25" t="s">
        <v>4</v>
      </c>
      <c r="E400" s="15">
        <v>44225</v>
      </c>
      <c r="F400" s="29" t="s">
        <v>51</v>
      </c>
      <c r="G400" s="10"/>
      <c r="H400" s="21"/>
      <c r="I400" s="9" t="str">
        <f t="shared" si="6"/>
        <v/>
      </c>
      <c r="J400" s="16" t="s">
        <v>47</v>
      </c>
      <c r="K400" s="15" t="s">
        <v>105</v>
      </c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16"/>
      <c r="Y400" s="16"/>
      <c r="Z400" s="16"/>
      <c r="AA400" s="16"/>
      <c r="AB400" s="16"/>
      <c r="AC400" s="71"/>
      <c r="AD400" s="23"/>
      <c r="AE400" s="23"/>
      <c r="AF400" s="23"/>
      <c r="AG400" s="23"/>
      <c r="AH400" s="74"/>
      <c r="AI400" s="23"/>
      <c r="AJ400" s="23"/>
      <c r="AK400" s="32" t="s">
        <v>35</v>
      </c>
      <c r="AL400" s="8" t="s">
        <v>34</v>
      </c>
      <c r="AM400" s="23" t="s">
        <v>43</v>
      </c>
      <c r="AN400" s="23" t="s">
        <v>40</v>
      </c>
      <c r="AO400" s="26"/>
    </row>
    <row r="401" spans="1:41" ht="25.5" customHeight="1" x14ac:dyDescent="0.25">
      <c r="A401" s="28">
        <v>389</v>
      </c>
      <c r="B401" s="8">
        <v>2026066</v>
      </c>
      <c r="C401" s="8" t="s">
        <v>84</v>
      </c>
      <c r="D401" s="25" t="s">
        <v>6</v>
      </c>
      <c r="E401" s="15">
        <v>44225</v>
      </c>
      <c r="F401" s="29" t="s">
        <v>68</v>
      </c>
      <c r="G401" s="10"/>
      <c r="H401" s="21">
        <v>44225</v>
      </c>
      <c r="I401" s="9">
        <f t="shared" si="6"/>
        <v>0</v>
      </c>
      <c r="J401" s="16" t="s">
        <v>48</v>
      </c>
      <c r="K401" s="15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16"/>
      <c r="Y401" s="16"/>
      <c r="Z401" s="16"/>
      <c r="AA401" s="16"/>
      <c r="AB401" s="16"/>
      <c r="AC401" s="71"/>
      <c r="AD401" s="23"/>
      <c r="AE401" s="23"/>
      <c r="AF401" s="23"/>
      <c r="AG401" s="23"/>
      <c r="AH401" s="74"/>
      <c r="AI401" s="23"/>
      <c r="AJ401" s="23"/>
      <c r="AK401" s="32" t="s">
        <v>35</v>
      </c>
      <c r="AL401" s="8" t="s">
        <v>34</v>
      </c>
      <c r="AM401" s="23" t="s">
        <v>43</v>
      </c>
      <c r="AN401" s="23" t="s">
        <v>40</v>
      </c>
      <c r="AO401" s="26"/>
    </row>
    <row r="402" spans="1:41" ht="25.5" customHeight="1" x14ac:dyDescent="0.25">
      <c r="A402" s="27">
        <v>390</v>
      </c>
      <c r="B402" s="8" t="s">
        <v>83</v>
      </c>
      <c r="C402" s="8" t="s">
        <v>84</v>
      </c>
      <c r="D402" s="25" t="s">
        <v>6</v>
      </c>
      <c r="E402" s="15">
        <v>44225</v>
      </c>
      <c r="F402" s="29" t="s">
        <v>68</v>
      </c>
      <c r="G402" s="10"/>
      <c r="H402" s="21">
        <v>44225</v>
      </c>
      <c r="I402" s="9">
        <f t="shared" si="6"/>
        <v>0</v>
      </c>
      <c r="J402" s="16" t="s">
        <v>48</v>
      </c>
      <c r="K402" s="15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16"/>
      <c r="Y402" s="16"/>
      <c r="Z402" s="16"/>
      <c r="AA402" s="16"/>
      <c r="AB402" s="16"/>
      <c r="AC402" s="71"/>
      <c r="AD402" s="23"/>
      <c r="AE402" s="23"/>
      <c r="AF402" s="23"/>
      <c r="AG402" s="23"/>
      <c r="AH402" s="74"/>
      <c r="AI402" s="23"/>
      <c r="AJ402" s="23"/>
      <c r="AK402" s="32" t="s">
        <v>38</v>
      </c>
      <c r="AL402" s="8" t="s">
        <v>33</v>
      </c>
      <c r="AM402" s="23" t="s">
        <v>43</v>
      </c>
      <c r="AN402" s="23" t="s">
        <v>40</v>
      </c>
      <c r="AO402" s="26"/>
    </row>
    <row r="403" spans="1:41" ht="25.5" customHeight="1" x14ac:dyDescent="0.25">
      <c r="A403" s="28">
        <v>391</v>
      </c>
      <c r="B403" s="8" t="s">
        <v>83</v>
      </c>
      <c r="C403" s="8" t="s">
        <v>84</v>
      </c>
      <c r="D403" s="25" t="s">
        <v>6</v>
      </c>
      <c r="E403" s="15">
        <v>44225</v>
      </c>
      <c r="F403" s="29" t="s">
        <v>68</v>
      </c>
      <c r="G403" s="10"/>
      <c r="H403" s="21">
        <v>44225</v>
      </c>
      <c r="I403" s="9">
        <f t="shared" si="6"/>
        <v>0</v>
      </c>
      <c r="J403" s="16" t="s">
        <v>48</v>
      </c>
      <c r="K403" s="15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16"/>
      <c r="Y403" s="16"/>
      <c r="Z403" s="16"/>
      <c r="AA403" s="16"/>
      <c r="AB403" s="16"/>
      <c r="AC403" s="71"/>
      <c r="AD403" s="23"/>
      <c r="AE403" s="23"/>
      <c r="AF403" s="23"/>
      <c r="AG403" s="23"/>
      <c r="AH403" s="74"/>
      <c r="AI403" s="23"/>
      <c r="AJ403" s="23"/>
      <c r="AK403" s="32" t="s">
        <v>38</v>
      </c>
      <c r="AL403" s="23" t="s">
        <v>33</v>
      </c>
      <c r="AM403" s="23" t="s">
        <v>43</v>
      </c>
      <c r="AN403" s="8" t="s">
        <v>40</v>
      </c>
      <c r="AO403" s="26"/>
    </row>
    <row r="404" spans="1:41" ht="25.5" customHeight="1" x14ac:dyDescent="0.25">
      <c r="A404" s="27">
        <v>392</v>
      </c>
      <c r="B404" s="8" t="s">
        <v>83</v>
      </c>
      <c r="C404" s="8" t="s">
        <v>84</v>
      </c>
      <c r="D404" s="25" t="s">
        <v>6</v>
      </c>
      <c r="E404" s="15">
        <v>44225</v>
      </c>
      <c r="F404" s="29" t="s">
        <v>68</v>
      </c>
      <c r="G404" s="10"/>
      <c r="H404" s="21">
        <v>44225</v>
      </c>
      <c r="I404" s="9">
        <f t="shared" si="6"/>
        <v>0</v>
      </c>
      <c r="J404" s="16" t="s">
        <v>48</v>
      </c>
      <c r="K404" s="15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16"/>
      <c r="Y404" s="16"/>
      <c r="Z404" s="16"/>
      <c r="AA404" s="16"/>
      <c r="AB404" s="16"/>
      <c r="AC404" s="71"/>
      <c r="AD404" s="23"/>
      <c r="AE404" s="23"/>
      <c r="AF404" s="23"/>
      <c r="AG404" s="23"/>
      <c r="AH404" s="74"/>
      <c r="AI404" s="23"/>
      <c r="AJ404" s="23"/>
      <c r="AK404" s="32" t="s">
        <v>38</v>
      </c>
      <c r="AL404" s="23" t="s">
        <v>33</v>
      </c>
      <c r="AM404" s="23" t="s">
        <v>43</v>
      </c>
      <c r="AN404" s="23" t="s">
        <v>40</v>
      </c>
      <c r="AO404" s="26"/>
    </row>
    <row r="405" spans="1:41" ht="25.5" customHeight="1" x14ac:dyDescent="0.25">
      <c r="A405" s="28">
        <v>393</v>
      </c>
      <c r="B405" s="8" t="s">
        <v>83</v>
      </c>
      <c r="C405" s="8" t="s">
        <v>84</v>
      </c>
      <c r="D405" s="25" t="s">
        <v>4</v>
      </c>
      <c r="E405" s="15">
        <v>44225</v>
      </c>
      <c r="F405" s="29" t="s">
        <v>68</v>
      </c>
      <c r="G405" s="10"/>
      <c r="H405" s="21">
        <v>44225</v>
      </c>
      <c r="I405" s="9">
        <f t="shared" si="6"/>
        <v>0</v>
      </c>
      <c r="J405" s="16" t="s">
        <v>48</v>
      </c>
      <c r="K405" s="15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16"/>
      <c r="Y405" s="16"/>
      <c r="Z405" s="16"/>
      <c r="AA405" s="16"/>
      <c r="AB405" s="16"/>
      <c r="AC405" s="71"/>
      <c r="AD405" s="23"/>
      <c r="AE405" s="23"/>
      <c r="AF405" s="23"/>
      <c r="AG405" s="23"/>
      <c r="AH405" s="74"/>
      <c r="AI405" s="23"/>
      <c r="AJ405" s="23"/>
      <c r="AK405" s="32" t="s">
        <v>38</v>
      </c>
      <c r="AL405" s="8" t="s">
        <v>33</v>
      </c>
      <c r="AM405" s="23" t="s">
        <v>43</v>
      </c>
      <c r="AN405" s="23" t="s">
        <v>42</v>
      </c>
      <c r="AO405" s="26"/>
    </row>
    <row r="406" spans="1:41" ht="25.5" customHeight="1" x14ac:dyDescent="0.25">
      <c r="A406" s="27">
        <v>394</v>
      </c>
      <c r="B406" s="8" t="s">
        <v>83</v>
      </c>
      <c r="C406" s="8" t="s">
        <v>84</v>
      </c>
      <c r="D406" s="25" t="s">
        <v>6</v>
      </c>
      <c r="E406" s="15">
        <v>44225</v>
      </c>
      <c r="F406" s="29" t="s">
        <v>68</v>
      </c>
      <c r="G406" s="10"/>
      <c r="H406" s="21">
        <v>44225</v>
      </c>
      <c r="I406" s="9">
        <f t="shared" si="6"/>
        <v>0</v>
      </c>
      <c r="J406" s="16" t="s">
        <v>48</v>
      </c>
      <c r="K406" s="15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16"/>
      <c r="Y406" s="16"/>
      <c r="Z406" s="16"/>
      <c r="AA406" s="16"/>
      <c r="AB406" s="16"/>
      <c r="AC406" s="71"/>
      <c r="AD406" s="23"/>
      <c r="AE406" s="23"/>
      <c r="AF406" s="23"/>
      <c r="AG406" s="23"/>
      <c r="AH406" s="74"/>
      <c r="AI406" s="23"/>
      <c r="AJ406" s="23"/>
      <c r="AK406" s="32" t="s">
        <v>38</v>
      </c>
      <c r="AL406" s="8" t="s">
        <v>33</v>
      </c>
      <c r="AM406" s="23" t="s">
        <v>43</v>
      </c>
      <c r="AN406" s="8" t="s">
        <v>42</v>
      </c>
      <c r="AO406" s="26"/>
    </row>
    <row r="407" spans="1:41" ht="25.5" customHeight="1" x14ac:dyDescent="0.25">
      <c r="A407" s="28">
        <v>395</v>
      </c>
      <c r="B407" s="8" t="s">
        <v>83</v>
      </c>
      <c r="C407" s="8" t="s">
        <v>84</v>
      </c>
      <c r="D407" s="25" t="s">
        <v>6</v>
      </c>
      <c r="E407" s="15">
        <v>44225</v>
      </c>
      <c r="F407" s="29" t="s">
        <v>68</v>
      </c>
      <c r="G407" s="10"/>
      <c r="H407" s="21">
        <v>44225</v>
      </c>
      <c r="I407" s="9">
        <f t="shared" si="6"/>
        <v>0</v>
      </c>
      <c r="J407" s="16" t="s">
        <v>48</v>
      </c>
      <c r="K407" s="15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16"/>
      <c r="Y407" s="16"/>
      <c r="Z407" s="16"/>
      <c r="AA407" s="16"/>
      <c r="AB407" s="16"/>
      <c r="AC407" s="71"/>
      <c r="AD407" s="23"/>
      <c r="AE407" s="23"/>
      <c r="AF407" s="23"/>
      <c r="AG407" s="23"/>
      <c r="AH407" s="74"/>
      <c r="AI407" s="23"/>
      <c r="AJ407" s="23"/>
      <c r="AK407" s="32" t="s">
        <v>38</v>
      </c>
      <c r="AL407" s="8" t="s">
        <v>33</v>
      </c>
      <c r="AM407" s="23" t="s">
        <v>43</v>
      </c>
      <c r="AN407" s="23" t="s">
        <v>42</v>
      </c>
      <c r="AO407" s="26"/>
    </row>
    <row r="408" spans="1:41" ht="25.5" customHeight="1" x14ac:dyDescent="0.25">
      <c r="A408" s="27">
        <v>396</v>
      </c>
      <c r="B408" s="8" t="s">
        <v>83</v>
      </c>
      <c r="C408" s="8" t="s">
        <v>84</v>
      </c>
      <c r="D408" s="25" t="s">
        <v>6</v>
      </c>
      <c r="E408" s="15">
        <v>44225</v>
      </c>
      <c r="F408" s="29" t="s">
        <v>68</v>
      </c>
      <c r="G408" s="10"/>
      <c r="H408" s="21">
        <v>44225</v>
      </c>
      <c r="I408" s="9">
        <f t="shared" si="6"/>
        <v>0</v>
      </c>
      <c r="J408" s="16" t="s">
        <v>48</v>
      </c>
      <c r="K408" s="15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16"/>
      <c r="Y408" s="16"/>
      <c r="Z408" s="16"/>
      <c r="AA408" s="16"/>
      <c r="AB408" s="16"/>
      <c r="AC408" s="71"/>
      <c r="AD408" s="23"/>
      <c r="AE408" s="23"/>
      <c r="AF408" s="23"/>
      <c r="AG408" s="23"/>
      <c r="AH408" s="74"/>
      <c r="AI408" s="23"/>
      <c r="AJ408" s="23"/>
      <c r="AK408" s="32" t="s">
        <v>38</v>
      </c>
      <c r="AL408" s="8" t="s">
        <v>33</v>
      </c>
      <c r="AM408" s="23" t="s">
        <v>43</v>
      </c>
      <c r="AN408" s="23" t="s">
        <v>40</v>
      </c>
      <c r="AO408" s="26"/>
    </row>
    <row r="409" spans="1:41" ht="25.5" customHeight="1" x14ac:dyDescent="0.25">
      <c r="A409" s="28">
        <v>397</v>
      </c>
      <c r="B409" s="8" t="s">
        <v>83</v>
      </c>
      <c r="C409" s="8" t="s">
        <v>84</v>
      </c>
      <c r="D409" s="25" t="s">
        <v>6</v>
      </c>
      <c r="E409" s="15">
        <v>44225</v>
      </c>
      <c r="F409" s="29" t="s">
        <v>68</v>
      </c>
      <c r="G409" s="10"/>
      <c r="H409" s="21">
        <v>44225</v>
      </c>
      <c r="I409" s="9">
        <f t="shared" si="6"/>
        <v>0</v>
      </c>
      <c r="J409" s="16" t="s">
        <v>48</v>
      </c>
      <c r="K409" s="15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16"/>
      <c r="Y409" s="16"/>
      <c r="Z409" s="16"/>
      <c r="AA409" s="16"/>
      <c r="AB409" s="16"/>
      <c r="AC409" s="71"/>
      <c r="AD409" s="23"/>
      <c r="AE409" s="23"/>
      <c r="AF409" s="23"/>
      <c r="AG409" s="23"/>
      <c r="AH409" s="74"/>
      <c r="AI409" s="23"/>
      <c r="AJ409" s="23"/>
      <c r="AK409" s="32" t="s">
        <v>38</v>
      </c>
      <c r="AL409" s="8" t="s">
        <v>33</v>
      </c>
      <c r="AM409" s="23" t="s">
        <v>43</v>
      </c>
      <c r="AN409" s="23" t="s">
        <v>42</v>
      </c>
      <c r="AO409" s="26"/>
    </row>
    <row r="410" spans="1:41" ht="25.5" customHeight="1" x14ac:dyDescent="0.25">
      <c r="A410" s="27">
        <v>398</v>
      </c>
      <c r="B410" s="8" t="s">
        <v>83</v>
      </c>
      <c r="C410" s="8" t="s">
        <v>84</v>
      </c>
      <c r="D410" s="25" t="s">
        <v>6</v>
      </c>
      <c r="E410" s="15">
        <v>44225</v>
      </c>
      <c r="F410" s="29" t="s">
        <v>68</v>
      </c>
      <c r="G410" s="10"/>
      <c r="H410" s="21">
        <v>44225</v>
      </c>
      <c r="I410" s="9">
        <f t="shared" si="6"/>
        <v>0</v>
      </c>
      <c r="J410" s="16" t="s">
        <v>48</v>
      </c>
      <c r="K410" s="15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16"/>
      <c r="Y410" s="16"/>
      <c r="Z410" s="16"/>
      <c r="AA410" s="16"/>
      <c r="AB410" s="16"/>
      <c r="AC410" s="71"/>
      <c r="AD410" s="23"/>
      <c r="AE410" s="23"/>
      <c r="AF410" s="23"/>
      <c r="AG410" s="23"/>
      <c r="AH410" s="74"/>
      <c r="AI410" s="23"/>
      <c r="AJ410" s="23"/>
      <c r="AK410" s="30" t="s">
        <v>38</v>
      </c>
      <c r="AL410" s="8" t="s">
        <v>33</v>
      </c>
      <c r="AM410" s="23" t="s">
        <v>43</v>
      </c>
      <c r="AN410" s="8" t="s">
        <v>40</v>
      </c>
      <c r="AO410" s="26"/>
    </row>
    <row r="411" spans="1:41" ht="25.5" customHeight="1" x14ac:dyDescent="0.25">
      <c r="A411" s="28">
        <v>399</v>
      </c>
      <c r="B411" s="8" t="s">
        <v>83</v>
      </c>
      <c r="C411" s="8" t="s">
        <v>84</v>
      </c>
      <c r="D411" s="25" t="s">
        <v>6</v>
      </c>
      <c r="E411" s="15">
        <v>44225</v>
      </c>
      <c r="F411" s="29" t="s">
        <v>68</v>
      </c>
      <c r="G411" s="10"/>
      <c r="H411" s="21">
        <v>44225</v>
      </c>
      <c r="I411" s="9">
        <f t="shared" si="6"/>
        <v>0</v>
      </c>
      <c r="J411" s="16" t="s">
        <v>48</v>
      </c>
      <c r="K411" s="15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16"/>
      <c r="Y411" s="16"/>
      <c r="Z411" s="16"/>
      <c r="AA411" s="16"/>
      <c r="AB411" s="16"/>
      <c r="AC411" s="71"/>
      <c r="AD411" s="23"/>
      <c r="AE411" s="23"/>
      <c r="AF411" s="23"/>
      <c r="AG411" s="23"/>
      <c r="AH411" s="74"/>
      <c r="AI411" s="23"/>
      <c r="AJ411" s="23"/>
      <c r="AK411" s="32" t="s">
        <v>38</v>
      </c>
      <c r="AL411" s="8" t="s">
        <v>33</v>
      </c>
      <c r="AM411" s="23" t="s">
        <v>43</v>
      </c>
      <c r="AN411" s="8" t="s">
        <v>40</v>
      </c>
      <c r="AO411" s="26"/>
    </row>
    <row r="412" spans="1:41" ht="25.5" customHeight="1" x14ac:dyDescent="0.25">
      <c r="A412" s="27">
        <v>400</v>
      </c>
      <c r="B412" s="8" t="s">
        <v>83</v>
      </c>
      <c r="C412" s="8" t="s">
        <v>84</v>
      </c>
      <c r="D412" s="25" t="s">
        <v>5</v>
      </c>
      <c r="E412" s="15">
        <v>44225</v>
      </c>
      <c r="F412" s="29" t="s">
        <v>68</v>
      </c>
      <c r="G412" s="10"/>
      <c r="H412" s="21">
        <v>44225</v>
      </c>
      <c r="I412" s="9">
        <f t="shared" si="6"/>
        <v>0</v>
      </c>
      <c r="J412" s="16" t="s">
        <v>48</v>
      </c>
      <c r="K412" s="15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16"/>
      <c r="Y412" s="16"/>
      <c r="Z412" s="16"/>
      <c r="AA412" s="16"/>
      <c r="AB412" s="16"/>
      <c r="AC412" s="71"/>
      <c r="AD412" s="23"/>
      <c r="AE412" s="23"/>
      <c r="AF412" s="23"/>
      <c r="AG412" s="23"/>
      <c r="AH412" s="74"/>
      <c r="AI412" s="23"/>
      <c r="AJ412" s="23"/>
      <c r="AK412" s="32" t="s">
        <v>38</v>
      </c>
      <c r="AL412" s="8" t="s">
        <v>33</v>
      </c>
      <c r="AM412" s="23" t="s">
        <v>43</v>
      </c>
      <c r="AN412" s="23" t="s">
        <v>40</v>
      </c>
      <c r="AO412" s="26"/>
    </row>
    <row r="413" spans="1:41" ht="25.5" customHeight="1" x14ac:dyDescent="0.25">
      <c r="A413" s="28">
        <v>401</v>
      </c>
      <c r="B413" s="8" t="s">
        <v>83</v>
      </c>
      <c r="C413" s="8" t="s">
        <v>84</v>
      </c>
      <c r="D413" s="25" t="s">
        <v>5</v>
      </c>
      <c r="E413" s="15">
        <v>44225</v>
      </c>
      <c r="F413" s="29" t="s">
        <v>68</v>
      </c>
      <c r="G413" s="10"/>
      <c r="H413" s="21">
        <v>44225</v>
      </c>
      <c r="I413" s="9">
        <f t="shared" si="6"/>
        <v>0</v>
      </c>
      <c r="J413" s="16" t="s">
        <v>48</v>
      </c>
      <c r="K413" s="15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16"/>
      <c r="Y413" s="16"/>
      <c r="Z413" s="16"/>
      <c r="AA413" s="16"/>
      <c r="AB413" s="16"/>
      <c r="AC413" s="71"/>
      <c r="AD413" s="23"/>
      <c r="AE413" s="23"/>
      <c r="AF413" s="23"/>
      <c r="AG413" s="23"/>
      <c r="AH413" s="74"/>
      <c r="AI413" s="23"/>
      <c r="AJ413" s="23"/>
      <c r="AK413" s="32" t="s">
        <v>38</v>
      </c>
      <c r="AL413" s="8" t="s">
        <v>33</v>
      </c>
      <c r="AM413" s="23" t="s">
        <v>43</v>
      </c>
      <c r="AN413" s="8" t="s">
        <v>40</v>
      </c>
      <c r="AO413" s="26"/>
    </row>
    <row r="414" spans="1:41" ht="25.5" customHeight="1" x14ac:dyDescent="0.25">
      <c r="A414" s="27">
        <v>402</v>
      </c>
      <c r="B414" s="8" t="s">
        <v>83</v>
      </c>
      <c r="C414" s="8" t="s">
        <v>84</v>
      </c>
      <c r="D414" s="25" t="s">
        <v>6</v>
      </c>
      <c r="E414" s="15">
        <v>44225</v>
      </c>
      <c r="F414" s="29" t="s">
        <v>68</v>
      </c>
      <c r="G414" s="10"/>
      <c r="H414" s="21">
        <v>44225</v>
      </c>
      <c r="I414" s="9">
        <f t="shared" si="6"/>
        <v>0</v>
      </c>
      <c r="J414" s="16" t="s">
        <v>48</v>
      </c>
      <c r="K414" s="15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16"/>
      <c r="Y414" s="16"/>
      <c r="Z414" s="16"/>
      <c r="AA414" s="16"/>
      <c r="AB414" s="16"/>
      <c r="AC414" s="71"/>
      <c r="AD414" s="23"/>
      <c r="AE414" s="23"/>
      <c r="AF414" s="23"/>
      <c r="AG414" s="23"/>
      <c r="AH414" s="74"/>
      <c r="AI414" s="23"/>
      <c r="AJ414" s="23"/>
      <c r="AK414" s="32" t="s">
        <v>38</v>
      </c>
      <c r="AL414" s="8" t="s">
        <v>33</v>
      </c>
      <c r="AM414" s="23" t="s">
        <v>43</v>
      </c>
      <c r="AN414" s="23" t="s">
        <v>40</v>
      </c>
      <c r="AO414" s="26"/>
    </row>
    <row r="415" spans="1:41" ht="25.5" customHeight="1" x14ac:dyDescent="0.25">
      <c r="A415" s="28">
        <v>403</v>
      </c>
      <c r="B415" s="8" t="s">
        <v>83</v>
      </c>
      <c r="C415" s="8" t="s">
        <v>84</v>
      </c>
      <c r="D415" s="25" t="s">
        <v>5</v>
      </c>
      <c r="E415" s="15">
        <v>44225</v>
      </c>
      <c r="F415" s="29" t="s">
        <v>68</v>
      </c>
      <c r="G415" s="10"/>
      <c r="H415" s="21">
        <v>44225</v>
      </c>
      <c r="I415" s="9">
        <f t="shared" si="6"/>
        <v>0</v>
      </c>
      <c r="J415" s="16" t="s">
        <v>48</v>
      </c>
      <c r="K415" s="15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16"/>
      <c r="Y415" s="16"/>
      <c r="Z415" s="16"/>
      <c r="AA415" s="16"/>
      <c r="AB415" s="16"/>
      <c r="AC415" s="71"/>
      <c r="AD415" s="23"/>
      <c r="AE415" s="23"/>
      <c r="AF415" s="23"/>
      <c r="AG415" s="23"/>
      <c r="AH415" s="74"/>
      <c r="AI415" s="23"/>
      <c r="AJ415" s="23"/>
      <c r="AK415" s="32" t="s">
        <v>38</v>
      </c>
      <c r="AL415" s="23" t="s">
        <v>33</v>
      </c>
      <c r="AM415" s="23" t="s">
        <v>43</v>
      </c>
      <c r="AN415" s="8" t="s">
        <v>40</v>
      </c>
      <c r="AO415" s="26"/>
    </row>
    <row r="416" spans="1:41" ht="25.5" customHeight="1" x14ac:dyDescent="0.25">
      <c r="A416" s="27">
        <v>404</v>
      </c>
      <c r="B416" s="8" t="s">
        <v>83</v>
      </c>
      <c r="C416" s="8" t="s">
        <v>84</v>
      </c>
      <c r="D416" s="25" t="s">
        <v>6</v>
      </c>
      <c r="E416" s="15">
        <v>44225</v>
      </c>
      <c r="F416" s="29" t="s">
        <v>68</v>
      </c>
      <c r="G416" s="10"/>
      <c r="H416" s="21">
        <v>44225</v>
      </c>
      <c r="I416" s="9">
        <f t="shared" si="6"/>
        <v>0</v>
      </c>
      <c r="J416" s="16" t="s">
        <v>48</v>
      </c>
      <c r="K416" s="15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16"/>
      <c r="Y416" s="16"/>
      <c r="Z416" s="16"/>
      <c r="AA416" s="16"/>
      <c r="AB416" s="16"/>
      <c r="AC416" s="71"/>
      <c r="AD416" s="23"/>
      <c r="AE416" s="23"/>
      <c r="AF416" s="23"/>
      <c r="AG416" s="23"/>
      <c r="AH416" s="74"/>
      <c r="AI416" s="23"/>
      <c r="AJ416" s="23"/>
      <c r="AK416" s="32" t="s">
        <v>38</v>
      </c>
      <c r="AL416" s="23" t="s">
        <v>33</v>
      </c>
      <c r="AM416" s="23" t="s">
        <v>43</v>
      </c>
      <c r="AN416" s="23" t="s">
        <v>40</v>
      </c>
      <c r="AO416" s="26"/>
    </row>
    <row r="417" spans="1:41" ht="25.5" customHeight="1" x14ac:dyDescent="0.25">
      <c r="A417" s="28">
        <v>405</v>
      </c>
      <c r="B417" s="8" t="s">
        <v>83</v>
      </c>
      <c r="C417" s="8" t="s">
        <v>84</v>
      </c>
      <c r="D417" s="25" t="s">
        <v>5</v>
      </c>
      <c r="E417" s="15">
        <v>44225</v>
      </c>
      <c r="F417" s="29" t="s">
        <v>68</v>
      </c>
      <c r="G417" s="10"/>
      <c r="H417" s="21">
        <v>44225</v>
      </c>
      <c r="I417" s="9">
        <f t="shared" si="6"/>
        <v>0</v>
      </c>
      <c r="J417" s="16" t="s">
        <v>48</v>
      </c>
      <c r="K417" s="15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16"/>
      <c r="Y417" s="16"/>
      <c r="Z417" s="16"/>
      <c r="AA417" s="16"/>
      <c r="AB417" s="16"/>
      <c r="AC417" s="71"/>
      <c r="AD417" s="23"/>
      <c r="AE417" s="23"/>
      <c r="AF417" s="23"/>
      <c r="AG417" s="23"/>
      <c r="AH417" s="74"/>
      <c r="AI417" s="23"/>
      <c r="AJ417" s="23"/>
      <c r="AK417" s="32" t="s">
        <v>38</v>
      </c>
      <c r="AL417" s="23" t="s">
        <v>33</v>
      </c>
      <c r="AM417" s="23" t="s">
        <v>43</v>
      </c>
      <c r="AN417" s="23" t="s">
        <v>40</v>
      </c>
      <c r="AO417" s="26"/>
    </row>
    <row r="418" spans="1:41" ht="25.5" customHeight="1" x14ac:dyDescent="0.25">
      <c r="A418" s="27">
        <v>406</v>
      </c>
      <c r="B418" s="8" t="s">
        <v>83</v>
      </c>
      <c r="C418" s="8" t="s">
        <v>84</v>
      </c>
      <c r="D418" s="25" t="s">
        <v>6</v>
      </c>
      <c r="E418" s="15">
        <v>44225</v>
      </c>
      <c r="F418" s="29" t="s">
        <v>68</v>
      </c>
      <c r="G418" s="10"/>
      <c r="H418" s="21">
        <v>44225</v>
      </c>
      <c r="I418" s="9">
        <f t="shared" si="6"/>
        <v>0</v>
      </c>
      <c r="J418" s="16" t="s">
        <v>48</v>
      </c>
      <c r="K418" s="15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16"/>
      <c r="Y418" s="16"/>
      <c r="Z418" s="16"/>
      <c r="AA418" s="16"/>
      <c r="AB418" s="16"/>
      <c r="AC418" s="71"/>
      <c r="AD418" s="23"/>
      <c r="AE418" s="23"/>
      <c r="AF418" s="23"/>
      <c r="AG418" s="23"/>
      <c r="AH418" s="74"/>
      <c r="AI418" s="23"/>
      <c r="AJ418" s="23"/>
      <c r="AK418" s="32" t="s">
        <v>38</v>
      </c>
      <c r="AL418" s="23" t="s">
        <v>33</v>
      </c>
      <c r="AM418" s="23" t="s">
        <v>43</v>
      </c>
      <c r="AN418" s="23" t="s">
        <v>40</v>
      </c>
      <c r="AO418" s="26"/>
    </row>
    <row r="419" spans="1:41" ht="25.5" customHeight="1" x14ac:dyDescent="0.25">
      <c r="A419" s="28">
        <v>407</v>
      </c>
      <c r="B419" s="8" t="s">
        <v>83</v>
      </c>
      <c r="C419" s="8" t="s">
        <v>84</v>
      </c>
      <c r="D419" s="25" t="s">
        <v>6</v>
      </c>
      <c r="E419" s="15">
        <v>44225</v>
      </c>
      <c r="F419" s="29" t="s">
        <v>68</v>
      </c>
      <c r="G419" s="10"/>
      <c r="H419" s="21">
        <v>44225</v>
      </c>
      <c r="I419" s="9">
        <f t="shared" si="6"/>
        <v>0</v>
      </c>
      <c r="J419" s="16" t="s">
        <v>48</v>
      </c>
      <c r="K419" s="15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16"/>
      <c r="Y419" s="16"/>
      <c r="Z419" s="16"/>
      <c r="AA419" s="16"/>
      <c r="AB419" s="16"/>
      <c r="AC419" s="71"/>
      <c r="AD419" s="23"/>
      <c r="AE419" s="23"/>
      <c r="AF419" s="23"/>
      <c r="AG419" s="23"/>
      <c r="AH419" s="74"/>
      <c r="AI419" s="23"/>
      <c r="AJ419" s="23"/>
      <c r="AK419" s="32" t="s">
        <v>38</v>
      </c>
      <c r="AL419" s="23" t="s">
        <v>33</v>
      </c>
      <c r="AM419" s="23" t="s">
        <v>43</v>
      </c>
      <c r="AN419" s="8" t="s">
        <v>40</v>
      </c>
      <c r="AO419" s="26"/>
    </row>
    <row r="420" spans="1:41" ht="25.5" customHeight="1" x14ac:dyDescent="0.25">
      <c r="A420" s="27">
        <v>408</v>
      </c>
      <c r="B420" s="8" t="s">
        <v>83</v>
      </c>
      <c r="C420" s="8" t="s">
        <v>84</v>
      </c>
      <c r="D420" s="25" t="s">
        <v>6</v>
      </c>
      <c r="E420" s="15">
        <v>44225</v>
      </c>
      <c r="F420" s="29" t="s">
        <v>68</v>
      </c>
      <c r="G420" s="10"/>
      <c r="H420" s="21">
        <v>44225</v>
      </c>
      <c r="I420" s="9">
        <f t="shared" si="6"/>
        <v>0</v>
      </c>
      <c r="J420" s="16" t="s">
        <v>48</v>
      </c>
      <c r="K420" s="15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16"/>
      <c r="Y420" s="16"/>
      <c r="Z420" s="16"/>
      <c r="AA420" s="16"/>
      <c r="AB420" s="16"/>
      <c r="AC420" s="71"/>
      <c r="AD420" s="23"/>
      <c r="AE420" s="23"/>
      <c r="AF420" s="23"/>
      <c r="AG420" s="23"/>
      <c r="AH420" s="74"/>
      <c r="AI420" s="23"/>
      <c r="AJ420" s="23"/>
      <c r="AK420" s="32" t="s">
        <v>38</v>
      </c>
      <c r="AL420" s="8" t="s">
        <v>33</v>
      </c>
      <c r="AM420" s="23" t="s">
        <v>43</v>
      </c>
      <c r="AN420" s="8" t="s">
        <v>40</v>
      </c>
      <c r="AO420" s="26"/>
    </row>
    <row r="421" spans="1:41" ht="25.5" customHeight="1" x14ac:dyDescent="0.25">
      <c r="A421" s="28">
        <v>409</v>
      </c>
      <c r="B421" s="8" t="s">
        <v>83</v>
      </c>
      <c r="C421" s="8" t="s">
        <v>84</v>
      </c>
      <c r="D421" s="10" t="s">
        <v>4</v>
      </c>
      <c r="E421" s="15">
        <v>44225</v>
      </c>
      <c r="F421" s="29" t="s">
        <v>68</v>
      </c>
      <c r="G421" s="10"/>
      <c r="H421" s="21">
        <v>44225</v>
      </c>
      <c r="I421" s="9">
        <f>IF(OR(E421=0,H421=0),"",H421-E421)</f>
        <v>0</v>
      </c>
      <c r="J421" s="16" t="s">
        <v>48</v>
      </c>
      <c r="K421" s="15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16"/>
      <c r="Y421" s="16"/>
      <c r="Z421" s="16"/>
      <c r="AA421" s="16"/>
      <c r="AB421" s="16"/>
      <c r="AC421" s="71"/>
      <c r="AD421" s="23"/>
      <c r="AE421" s="23"/>
      <c r="AF421" s="23"/>
      <c r="AG421" s="23"/>
      <c r="AH421" s="74"/>
      <c r="AI421" s="23"/>
      <c r="AJ421" s="23"/>
      <c r="AK421" s="32" t="s">
        <v>38</v>
      </c>
      <c r="AL421" s="23" t="s">
        <v>33</v>
      </c>
      <c r="AM421" s="23" t="s">
        <v>43</v>
      </c>
      <c r="AN421" s="23" t="s">
        <v>40</v>
      </c>
      <c r="AO421" s="26"/>
    </row>
    <row r="422" spans="1:41" ht="30.75" customHeight="1" thickBot="1" x14ac:dyDescent="0.3">
      <c r="A422" s="77" t="s">
        <v>106</v>
      </c>
      <c r="B422" s="78"/>
      <c r="C422" s="78"/>
      <c r="D422" s="78"/>
      <c r="E422" s="79"/>
      <c r="F422" s="80"/>
      <c r="G422" s="81"/>
      <c r="H422" s="80"/>
      <c r="I422" s="82" t="str">
        <f t="shared" ref="I422:I485" si="7">IF(OR(E422=0,H422=0),"",H422-E422)</f>
        <v/>
      </c>
      <c r="J422" s="82"/>
      <c r="K422" s="82"/>
      <c r="L422" s="70" t="str">
        <f>IF(AND(C422="Abierto",D422="Urgente"),A422,"")</f>
        <v/>
      </c>
      <c r="M422" s="70" t="str">
        <f ca="1">IF(AND(C422="Abierto",D422="Urgente"),TODAY()-E422,"")</f>
        <v/>
      </c>
      <c r="N422" s="70" t="str">
        <f>IF(AND(C422="Abierto",D422="Urgente"),RANK(M422,$M$13:$M$787,0)+COUNTIF($M$13:M422,M422)-1,"")</f>
        <v/>
      </c>
      <c r="O422" s="70" t="str">
        <f>IF(AND(C422="Abierto",D422="Alta"),A422,"")</f>
        <v/>
      </c>
      <c r="P422" s="70" t="str">
        <f ca="1">IF(AND(C422="Abierto",D422="Alta"),TODAY()-E422,"")</f>
        <v/>
      </c>
      <c r="Q422" s="70" t="str">
        <f>IF(AND(C422="Abierto",D422="Alta"),RANK(P422,$P$13:$P$787,0)+COUNTIF($P$13:P422,P422)-1+MAX(N:N),"")</f>
        <v/>
      </c>
      <c r="R422" s="70" t="str">
        <f>IF(AND(C422="Abierto",D422="Media"),A422,"")</f>
        <v/>
      </c>
      <c r="S422" s="70" t="str">
        <f ca="1">IF(AND(C422="Abierto",D422="Media"),TODAY()-E422,"")</f>
        <v/>
      </c>
      <c r="T422" s="70" t="str">
        <f>IF(AND(C422="Abierto",D422="Media"),RANK(S422,$S$13:$S$787,0)+COUNTIF($S$13:S422,S422)-1+MAX(N:N,Q:Q),"")</f>
        <v/>
      </c>
      <c r="U422" s="70" t="str">
        <f>IF(AND(C422="Abierto",D422="Baja"),A422,"")</f>
        <v/>
      </c>
      <c r="V422" s="70" t="str">
        <f ca="1">IF(AND(C422="Abierto",D422="Baja"),TODAY()-E422,"")</f>
        <v/>
      </c>
      <c r="W422" s="70" t="str">
        <f>IF(AND(C422="Abierto",D422="Baja"),RANK(V422,$V$13:$V$787,0)+COUNTIF($V$13:V422,V422)-1+MAX(N:N,Q:Q,T:T),"")</f>
        <v/>
      </c>
      <c r="X422" s="83" t="str">
        <f>IF(OR(C422="Resuelto",C422=""),"",SUM(N422,Q422,T422,W422))</f>
        <v/>
      </c>
      <c r="Y422" s="83" t="str">
        <f>IF(OR(C422="Resuelto",C422=""),"",SUM(M422,P422,S422,V422))</f>
        <v/>
      </c>
      <c r="Z422" s="83" t="str">
        <f>IF(OR(C422="Resuelto",C422=""),"",SUM(L422,O422,R422,U422))</f>
        <v/>
      </c>
      <c r="AA422" s="16">
        <v>631</v>
      </c>
      <c r="AB422" s="16" t="str">
        <f t="shared" ref="AB422:AB485" si="8">IF(ISNA(VLOOKUP(AA422,$X$13:$Z$784,3,FALSE))=TRUE,"",VLOOKUP(AA422,$X$13:$Z$784,3,FALSE))</f>
        <v/>
      </c>
      <c r="AC422" s="71" t="str">
        <f t="shared" ref="AC422:AC485" si="9">IF(ISNA(VLOOKUP(AA422,$X$13:$Z$784,2,FALSE))=TRUE,"",VLOOKUP(AA422,$X$13:$Z$784,2,FALSE))</f>
        <v/>
      </c>
      <c r="AH422" s="74" t="e">
        <f>IF(AI422="","",MAX($AH$5:AH421)+1)</f>
        <v>#REF!</v>
      </c>
      <c r="AI422" s="23" t="e">
        <f>IF(#REF!="","",IF(COUNTIF($AI$11:AI421,#REF!)=0,#REF!,""))</f>
        <v>#REF!</v>
      </c>
      <c r="AJ422" s="23" t="str">
        <f t="shared" ref="AJ422:AJ485" si="10">IF(ISNA(VLOOKUP(AA422,$AH$13:$AI$784,2,FALSE))=TRUE,"",VLOOKUP(AA422,$AH$13:$AI$784,2,FALSE))</f>
        <v/>
      </c>
      <c r="AK422" s="69"/>
    </row>
    <row r="423" spans="1:41" ht="51.75" customHeight="1" thickBot="1" x14ac:dyDescent="0.3">
      <c r="A423" s="84" t="s">
        <v>107</v>
      </c>
      <c r="B423" s="85"/>
      <c r="C423" s="85"/>
      <c r="D423" s="85"/>
      <c r="E423" s="86"/>
      <c r="F423" s="87"/>
      <c r="G423" s="81"/>
      <c r="H423" s="80"/>
      <c r="I423" s="82" t="str">
        <f t="shared" si="7"/>
        <v/>
      </c>
      <c r="J423" s="82"/>
      <c r="K423" s="82"/>
      <c r="L423" s="70" t="str">
        <f>IF(AND(C423="Abierto",D423="Urgente"),A423,"")</f>
        <v/>
      </c>
      <c r="M423" s="70" t="str">
        <f ca="1">IF(AND(C423="Abierto",D423="Urgente"),TODAY()-E423,"")</f>
        <v/>
      </c>
      <c r="N423" s="70" t="str">
        <f>IF(AND(C423="Abierto",D423="Urgente"),RANK(M423,$M$13:$M$787,0)+COUNTIF($M$13:M423,M423)-1,"")</f>
        <v/>
      </c>
      <c r="O423" s="70" t="str">
        <f>IF(AND(C423="Abierto",D423="Alta"),A423,"")</f>
        <v/>
      </c>
      <c r="P423" s="70" t="str">
        <f ca="1">IF(AND(C423="Abierto",D423="Alta"),TODAY()-E423,"")</f>
        <v/>
      </c>
      <c r="Q423" s="70" t="str">
        <f>IF(AND(C423="Abierto",D423="Alta"),RANK(P423,$P$13:$P$787,0)+COUNTIF($P$13:P423,P423)-1+MAX(N:N),"")</f>
        <v/>
      </c>
      <c r="R423" s="70" t="str">
        <f>IF(AND(C423="Abierto",D423="Media"),A423,"")</f>
        <v/>
      </c>
      <c r="S423" s="70" t="str">
        <f ca="1">IF(AND(C423="Abierto",D423="Media"),TODAY()-E423,"")</f>
        <v/>
      </c>
      <c r="T423" s="70" t="str">
        <f>IF(AND(C423="Abierto",D423="Media"),RANK(S423,$S$13:$S$787,0)+COUNTIF($S$13:S423,S423)-1+MAX(N:N,Q:Q),"")</f>
        <v/>
      </c>
      <c r="U423" s="70" t="str">
        <f>IF(AND(C423="Abierto",D423="Baja"),A423,"")</f>
        <v/>
      </c>
      <c r="V423" s="70" t="str">
        <f ca="1">IF(AND(C423="Abierto",D423="Baja"),TODAY()-E423,"")</f>
        <v/>
      </c>
      <c r="W423" s="70" t="str">
        <f>IF(AND(C423="Abierto",D423="Baja"),RANK(V423,$V$13:$V$787,0)+COUNTIF($V$13:V423,V423)-1+MAX(N:N,Q:Q,T:T),"")</f>
        <v/>
      </c>
      <c r="X423" s="83" t="str">
        <f>IF(OR(C423="Resuelto",C423=""),"",SUM(N423,Q423,T423,W423))</f>
        <v/>
      </c>
      <c r="Y423" s="83" t="str">
        <f>IF(OR(C423="Resuelto",C423=""),"",SUM(M423,P423,S423,V423))</f>
        <v/>
      </c>
      <c r="Z423" s="83" t="str">
        <f>IF(OR(C423="Resuelto",C423=""),"",SUM(L423,O423,R423,U423))</f>
        <v/>
      </c>
      <c r="AA423" s="16">
        <v>632</v>
      </c>
      <c r="AB423" s="16" t="str">
        <f t="shared" si="8"/>
        <v/>
      </c>
      <c r="AC423" s="71" t="str">
        <f t="shared" si="9"/>
        <v/>
      </c>
      <c r="AH423" s="74" t="str">
        <f>IF(AI423="","",MAX($AH$5:AH422)+1)</f>
        <v/>
      </c>
      <c r="AI423" s="23" t="str">
        <f>IF(G422="","",IF(COUNTIF($AI$11:AI422,G422)=0,G422,""))</f>
        <v/>
      </c>
      <c r="AJ423" s="23" t="str">
        <f t="shared" si="10"/>
        <v/>
      </c>
      <c r="AK423" s="69"/>
    </row>
    <row r="424" spans="1:41" x14ac:dyDescent="0.25">
      <c r="A424" s="88"/>
      <c r="B424" s="88"/>
      <c r="C424" s="88"/>
      <c r="D424" s="88"/>
      <c r="E424" s="89"/>
      <c r="F424" s="80"/>
      <c r="G424" s="81"/>
      <c r="H424" s="80"/>
      <c r="I424" s="82" t="str">
        <f t="shared" si="7"/>
        <v/>
      </c>
      <c r="J424" s="82"/>
      <c r="K424" s="82"/>
      <c r="L424" s="70" t="str">
        <f>IF(AND(C424="Abierto",D424="Urgente"),A424,"")</f>
        <v/>
      </c>
      <c r="M424" s="70" t="str">
        <f ca="1">IF(AND(C424="Abierto",D424="Urgente"),TODAY()-E424,"")</f>
        <v/>
      </c>
      <c r="N424" s="70" t="str">
        <f>IF(AND(C424="Abierto",D424="Urgente"),RANK(M424,$M$13:$M$787,0)+COUNTIF($M$13:M424,M424)-1,"")</f>
        <v/>
      </c>
      <c r="O424" s="70" t="str">
        <f>IF(AND(C424="Abierto",D424="Alta"),A424,"")</f>
        <v/>
      </c>
      <c r="P424" s="70" t="str">
        <f ca="1">IF(AND(C424="Abierto",D424="Alta"),TODAY()-E424,"")</f>
        <v/>
      </c>
      <c r="Q424" s="70" t="str">
        <f>IF(AND(C424="Abierto",D424="Alta"),RANK(P424,$P$13:$P$787,0)+COUNTIF($P$13:P424,P424)-1+MAX(N:N),"")</f>
        <v/>
      </c>
      <c r="R424" s="70" t="str">
        <f>IF(AND(C424="Abierto",D424="Media"),A424,"")</f>
        <v/>
      </c>
      <c r="S424" s="70" t="str">
        <f ca="1">IF(AND(C424="Abierto",D424="Media"),TODAY()-E424,"")</f>
        <v/>
      </c>
      <c r="T424" s="70" t="str">
        <f>IF(AND(C424="Abierto",D424="Media"),RANK(S424,$S$13:$S$787,0)+COUNTIF($S$13:S424,S424)-1+MAX(N:N,Q:Q),"")</f>
        <v/>
      </c>
      <c r="U424" s="70" t="str">
        <f>IF(AND(C424="Abierto",D424="Baja"),A424,"")</f>
        <v/>
      </c>
      <c r="V424" s="70" t="str">
        <f ca="1">IF(AND(C424="Abierto",D424="Baja"),TODAY()-E424,"")</f>
        <v/>
      </c>
      <c r="W424" s="70" t="str">
        <f>IF(AND(C424="Abierto",D424="Baja"),RANK(V424,$V$13:$V$787,0)+COUNTIF($V$13:V424,V424)-1+MAX(N:N,Q:Q,T:T),"")</f>
        <v/>
      </c>
      <c r="X424" s="83" t="str">
        <f>IF(OR(C424="Resuelto",C424=""),"",SUM(N424,Q424,T424,W424))</f>
        <v/>
      </c>
      <c r="Y424" s="83" t="str">
        <f>IF(OR(C424="Resuelto",C424=""),"",SUM(M424,P424,S424,V424))</f>
        <v/>
      </c>
      <c r="Z424" s="83" t="str">
        <f>IF(OR(C424="Resuelto",C424=""),"",SUM(L424,O424,R424,U424))</f>
        <v/>
      </c>
      <c r="AA424" s="16">
        <v>633</v>
      </c>
      <c r="AB424" s="16" t="str">
        <f t="shared" si="8"/>
        <v/>
      </c>
      <c r="AC424" s="71" t="str">
        <f t="shared" si="9"/>
        <v/>
      </c>
      <c r="AH424" s="74" t="str">
        <f>IF(AI424="","",MAX($AH$5:AH423)+1)</f>
        <v/>
      </c>
      <c r="AI424" s="23" t="str">
        <f>IF(G423="","",IF(COUNTIF($AI$11:AI423,G423)=0,G423,""))</f>
        <v/>
      </c>
      <c r="AJ424" s="23" t="str">
        <f t="shared" si="10"/>
        <v/>
      </c>
      <c r="AK424" s="69"/>
    </row>
    <row r="425" spans="1:41" x14ac:dyDescent="0.25">
      <c r="A425" s="81"/>
      <c r="B425" s="90"/>
      <c r="C425" s="81"/>
      <c r="D425" s="81"/>
      <c r="E425" s="80"/>
      <c r="F425" s="80"/>
      <c r="G425" s="81"/>
      <c r="H425" s="80"/>
      <c r="I425" s="82" t="str">
        <f t="shared" si="7"/>
        <v/>
      </c>
      <c r="J425" s="82"/>
      <c r="K425" s="82"/>
      <c r="L425" s="70" t="str">
        <f>IF(AND(C425="Abierto",D425="Urgente"),A425,"")</f>
        <v/>
      </c>
      <c r="M425" s="70" t="str">
        <f ca="1">IF(AND(C425="Abierto",D425="Urgente"),TODAY()-E425,"")</f>
        <v/>
      </c>
      <c r="N425" s="70" t="str">
        <f>IF(AND(C425="Abierto",D425="Urgente"),RANK(M425,$M$13:$M$787,0)+COUNTIF($M$13:M425,M425)-1,"")</f>
        <v/>
      </c>
      <c r="O425" s="70" t="str">
        <f>IF(AND(C425="Abierto",D425="Alta"),A425,"")</f>
        <v/>
      </c>
      <c r="P425" s="70" t="str">
        <f ca="1">IF(AND(C425="Abierto",D425="Alta"),TODAY()-E425,"")</f>
        <v/>
      </c>
      <c r="Q425" s="70" t="str">
        <f>IF(AND(C425="Abierto",D425="Alta"),RANK(P425,$P$13:$P$787,0)+COUNTIF($P$13:P425,P425)-1+MAX(N:N),"")</f>
        <v/>
      </c>
      <c r="R425" s="70" t="str">
        <f>IF(AND(C425="Abierto",D425="Media"),A425,"")</f>
        <v/>
      </c>
      <c r="S425" s="70" t="str">
        <f ca="1">IF(AND(C425="Abierto",D425="Media"),TODAY()-E425,"")</f>
        <v/>
      </c>
      <c r="T425" s="70" t="str">
        <f>IF(AND(C425="Abierto",D425="Media"),RANK(S425,$S$13:$S$787,0)+COUNTIF($S$13:S425,S425)-1+MAX(N:N,Q:Q),"")</f>
        <v/>
      </c>
      <c r="U425" s="70" t="str">
        <f>IF(AND(C425="Abierto",D425="Baja"),A425,"")</f>
        <v/>
      </c>
      <c r="V425" s="70" t="str">
        <f ca="1">IF(AND(C425="Abierto",D425="Baja"),TODAY()-E425,"")</f>
        <v/>
      </c>
      <c r="W425" s="70" t="str">
        <f>IF(AND(C425="Abierto",D425="Baja"),RANK(V425,$V$13:$V$787,0)+COUNTIF($V$13:V425,V425)-1+MAX(N:N,Q:Q,T:T),"")</f>
        <v/>
      </c>
      <c r="X425" s="83" t="str">
        <f>IF(OR(C425="Resuelto",C425=""),"",SUM(N425,Q425,T425,W425))</f>
        <v/>
      </c>
      <c r="Y425" s="83" t="str">
        <f>IF(OR(C425="Resuelto",C425=""),"",SUM(M425,P425,S425,V425))</f>
        <v/>
      </c>
      <c r="Z425" s="83" t="str">
        <f>IF(OR(C425="Resuelto",C425=""),"",SUM(L425,O425,R425,U425))</f>
        <v/>
      </c>
      <c r="AA425" s="16">
        <v>634</v>
      </c>
      <c r="AB425" s="16" t="str">
        <f t="shared" si="8"/>
        <v/>
      </c>
      <c r="AC425" s="71" t="str">
        <f t="shared" si="9"/>
        <v/>
      </c>
      <c r="AH425" s="74" t="str">
        <f>IF(AI425="","",MAX($AH$5:AH424)+1)</f>
        <v/>
      </c>
      <c r="AI425" s="23" t="str">
        <f>IF(G424="","",IF(COUNTIF($AI$11:AI424,G424)=0,G424,""))</f>
        <v/>
      </c>
      <c r="AJ425" s="23" t="str">
        <f t="shared" si="10"/>
        <v/>
      </c>
      <c r="AK425" s="69"/>
    </row>
    <row r="426" spans="1:41" x14ac:dyDescent="0.25">
      <c r="A426" s="81"/>
      <c r="B426" s="81"/>
      <c r="C426" s="81"/>
      <c r="D426" s="81"/>
      <c r="E426" s="80"/>
      <c r="F426" s="80"/>
      <c r="G426" s="81"/>
      <c r="H426" s="80"/>
      <c r="I426" s="82" t="str">
        <f t="shared" si="7"/>
        <v/>
      </c>
      <c r="J426" s="82"/>
      <c r="K426" s="82"/>
      <c r="L426" s="70" t="str">
        <f>IF(AND(C426="Abierto",D426="Urgente"),A426,"")</f>
        <v/>
      </c>
      <c r="M426" s="70" t="str">
        <f ca="1">IF(AND(C426="Abierto",D426="Urgente"),TODAY()-E426,"")</f>
        <v/>
      </c>
      <c r="N426" s="70" t="str">
        <f>IF(AND(C426="Abierto",D426="Urgente"),RANK(M426,$M$13:$M$787,0)+COUNTIF($M$13:M426,M426)-1,"")</f>
        <v/>
      </c>
      <c r="O426" s="70" t="str">
        <f>IF(AND(C426="Abierto",D426="Alta"),A426,"")</f>
        <v/>
      </c>
      <c r="P426" s="70" t="str">
        <f ca="1">IF(AND(C426="Abierto",D426="Alta"),TODAY()-E426,"")</f>
        <v/>
      </c>
      <c r="Q426" s="70" t="str">
        <f>IF(AND(C426="Abierto",D426="Alta"),RANK(P426,$P$13:$P$787,0)+COUNTIF($P$13:P426,P426)-1+MAX(N:N),"")</f>
        <v/>
      </c>
      <c r="R426" s="70" t="str">
        <f>IF(AND(C426="Abierto",D426="Media"),A426,"")</f>
        <v/>
      </c>
      <c r="S426" s="70" t="str">
        <f ca="1">IF(AND(C426="Abierto",D426="Media"),TODAY()-E426,"")</f>
        <v/>
      </c>
      <c r="T426" s="70" t="str">
        <f>IF(AND(C426="Abierto",D426="Media"),RANK(S426,$S$13:$S$787,0)+COUNTIF($S$13:S426,S426)-1+MAX(N:N,Q:Q),"")</f>
        <v/>
      </c>
      <c r="U426" s="70" t="str">
        <f>IF(AND(C426="Abierto",D426="Baja"),A426,"")</f>
        <v/>
      </c>
      <c r="V426" s="70" t="str">
        <f ca="1">IF(AND(C426="Abierto",D426="Baja"),TODAY()-E426,"")</f>
        <v/>
      </c>
      <c r="W426" s="70" t="str">
        <f>IF(AND(C426="Abierto",D426="Baja"),RANK(V426,$V$13:$V$787,0)+COUNTIF($V$13:V426,V426)-1+MAX(N:N,Q:Q,T:T),"")</f>
        <v/>
      </c>
      <c r="X426" s="83" t="str">
        <f>IF(OR(C426="Resuelto",C426=""),"",SUM(N426,Q426,T426,W426))</f>
        <v/>
      </c>
      <c r="Y426" s="83" t="str">
        <f>IF(OR(C426="Resuelto",C426=""),"",SUM(M426,P426,S426,V426))</f>
        <v/>
      </c>
      <c r="Z426" s="83" t="str">
        <f>IF(OR(C426="Resuelto",C426=""),"",SUM(L426,O426,R426,U426))</f>
        <v/>
      </c>
      <c r="AA426" s="16">
        <v>635</v>
      </c>
      <c r="AB426" s="16" t="str">
        <f t="shared" si="8"/>
        <v/>
      </c>
      <c r="AC426" s="71" t="str">
        <f t="shared" si="9"/>
        <v/>
      </c>
      <c r="AH426" s="74" t="str">
        <f>IF(AI426="","",MAX($AH$5:AH425)+1)</f>
        <v/>
      </c>
      <c r="AI426" s="23" t="str">
        <f>IF(G425="","",IF(COUNTIF($AI$11:AI425,G425)=0,G425,""))</f>
        <v/>
      </c>
      <c r="AJ426" s="23" t="str">
        <f t="shared" si="10"/>
        <v/>
      </c>
      <c r="AK426" s="69"/>
    </row>
    <row r="427" spans="1:41" x14ac:dyDescent="0.25">
      <c r="A427" s="81"/>
      <c r="B427" s="81"/>
      <c r="C427" s="81"/>
      <c r="D427" s="81"/>
      <c r="E427" s="80"/>
      <c r="F427" s="80"/>
      <c r="G427" s="81"/>
      <c r="H427" s="80"/>
      <c r="I427" s="82" t="str">
        <f t="shared" si="7"/>
        <v/>
      </c>
      <c r="J427" s="82"/>
      <c r="K427" s="82"/>
      <c r="L427" s="70" t="str">
        <f>IF(AND(C427="Abierto",D427="Urgente"),A427,"")</f>
        <v/>
      </c>
      <c r="M427" s="70" t="str">
        <f ca="1">IF(AND(C427="Abierto",D427="Urgente"),TODAY()-E427,"")</f>
        <v/>
      </c>
      <c r="N427" s="70" t="str">
        <f>IF(AND(C427="Abierto",D427="Urgente"),RANK(M427,$M$13:$M$787,0)+COUNTIF($M$13:M427,M427)-1,"")</f>
        <v/>
      </c>
      <c r="O427" s="70" t="str">
        <f>IF(AND(C427="Abierto",D427="Alta"),A427,"")</f>
        <v/>
      </c>
      <c r="P427" s="70" t="str">
        <f ca="1">IF(AND(C427="Abierto",D427="Alta"),TODAY()-E427,"")</f>
        <v/>
      </c>
      <c r="Q427" s="70" t="str">
        <f>IF(AND(C427="Abierto",D427="Alta"),RANK(P427,$P$13:$P$787,0)+COUNTIF($P$13:P427,P427)-1+MAX(N:N),"")</f>
        <v/>
      </c>
      <c r="R427" s="70" t="str">
        <f>IF(AND(C427="Abierto",D427="Media"),A427,"")</f>
        <v/>
      </c>
      <c r="S427" s="70" t="str">
        <f ca="1">IF(AND(C427="Abierto",D427="Media"),TODAY()-E427,"")</f>
        <v/>
      </c>
      <c r="T427" s="70" t="str">
        <f>IF(AND(C427="Abierto",D427="Media"),RANK(S427,$S$13:$S$787,0)+COUNTIF($S$13:S427,S427)-1+MAX(N:N,Q:Q),"")</f>
        <v/>
      </c>
      <c r="U427" s="70" t="str">
        <f>IF(AND(C427="Abierto",D427="Baja"),A427,"")</f>
        <v/>
      </c>
      <c r="V427" s="70" t="str">
        <f ca="1">IF(AND(C427="Abierto",D427="Baja"),TODAY()-E427,"")</f>
        <v/>
      </c>
      <c r="W427" s="70" t="str">
        <f>IF(AND(C427="Abierto",D427="Baja"),RANK(V427,$V$13:$V$787,0)+COUNTIF($V$13:V427,V427)-1+MAX(N:N,Q:Q,T:T),"")</f>
        <v/>
      </c>
      <c r="X427" s="83" t="str">
        <f>IF(OR(C427="Resuelto",C427=""),"",SUM(N427,Q427,T427,W427))</f>
        <v/>
      </c>
      <c r="Y427" s="83" t="str">
        <f>IF(OR(C427="Resuelto",C427=""),"",SUM(M427,P427,S427,V427))</f>
        <v/>
      </c>
      <c r="Z427" s="83" t="str">
        <f>IF(OR(C427="Resuelto",C427=""),"",SUM(L427,O427,R427,U427))</f>
        <v/>
      </c>
      <c r="AA427" s="16">
        <v>636</v>
      </c>
      <c r="AB427" s="16" t="str">
        <f t="shared" si="8"/>
        <v/>
      </c>
      <c r="AC427" s="71" t="str">
        <f t="shared" si="9"/>
        <v/>
      </c>
      <c r="AH427" s="74" t="str">
        <f>IF(AI427="","",MAX($AH$5:AH426)+1)</f>
        <v/>
      </c>
      <c r="AI427" s="23" t="str">
        <f>IF(G426="","",IF(COUNTIF($AI$11:AI426,G426)=0,G426,""))</f>
        <v/>
      </c>
      <c r="AJ427" s="23" t="str">
        <f t="shared" si="10"/>
        <v/>
      </c>
      <c r="AK427" s="69"/>
    </row>
    <row r="428" spans="1:41" x14ac:dyDescent="0.25">
      <c r="A428" s="81"/>
      <c r="B428" s="81"/>
      <c r="C428" s="81"/>
      <c r="D428" s="81"/>
      <c r="E428" s="80"/>
      <c r="F428" s="80"/>
      <c r="G428" s="81"/>
      <c r="H428" s="80"/>
      <c r="I428" s="82" t="str">
        <f t="shared" si="7"/>
        <v/>
      </c>
      <c r="J428" s="82"/>
      <c r="K428" s="82"/>
      <c r="L428" s="70" t="str">
        <f>IF(AND(C428="Abierto",D428="Urgente"),A428,"")</f>
        <v/>
      </c>
      <c r="M428" s="70" t="str">
        <f ca="1">IF(AND(C428="Abierto",D428="Urgente"),TODAY()-E428,"")</f>
        <v/>
      </c>
      <c r="N428" s="70" t="str">
        <f>IF(AND(C428="Abierto",D428="Urgente"),RANK(M428,$M$13:$M$787,0)+COUNTIF($M$13:M428,M428)-1,"")</f>
        <v/>
      </c>
      <c r="O428" s="70" t="str">
        <f>IF(AND(C428="Abierto",D428="Alta"),A428,"")</f>
        <v/>
      </c>
      <c r="P428" s="70" t="str">
        <f ca="1">IF(AND(C428="Abierto",D428="Alta"),TODAY()-E428,"")</f>
        <v/>
      </c>
      <c r="Q428" s="70" t="str">
        <f>IF(AND(C428="Abierto",D428="Alta"),RANK(P428,$P$13:$P$787,0)+COUNTIF($P$13:P428,P428)-1+MAX(N:N),"")</f>
        <v/>
      </c>
      <c r="R428" s="70" t="str">
        <f>IF(AND(C428="Abierto",D428="Media"),A428,"")</f>
        <v/>
      </c>
      <c r="S428" s="70" t="str">
        <f ca="1">IF(AND(C428="Abierto",D428="Media"),TODAY()-E428,"")</f>
        <v/>
      </c>
      <c r="T428" s="70" t="str">
        <f>IF(AND(C428="Abierto",D428="Media"),RANK(S428,$S$13:$S$787,0)+COUNTIF($S$13:S428,S428)-1+MAX(N:N,Q:Q),"")</f>
        <v/>
      </c>
      <c r="U428" s="70" t="str">
        <f>IF(AND(C428="Abierto",D428="Baja"),A428,"")</f>
        <v/>
      </c>
      <c r="V428" s="70" t="str">
        <f ca="1">IF(AND(C428="Abierto",D428="Baja"),TODAY()-E428,"")</f>
        <v/>
      </c>
      <c r="W428" s="70" t="str">
        <f>IF(AND(C428="Abierto",D428="Baja"),RANK(V428,$V$13:$V$787,0)+COUNTIF($V$13:V428,V428)-1+MAX(N:N,Q:Q,T:T),"")</f>
        <v/>
      </c>
      <c r="X428" s="83" t="str">
        <f>IF(OR(C428="Resuelto",C428=""),"",SUM(N428,Q428,T428,W428))</f>
        <v/>
      </c>
      <c r="Y428" s="83" t="str">
        <f>IF(OR(C428="Resuelto",C428=""),"",SUM(M428,P428,S428,V428))</f>
        <v/>
      </c>
      <c r="Z428" s="83" t="str">
        <f>IF(OR(C428="Resuelto",C428=""),"",SUM(L428,O428,R428,U428))</f>
        <v/>
      </c>
      <c r="AA428" s="16">
        <v>637</v>
      </c>
      <c r="AB428" s="16" t="str">
        <f t="shared" si="8"/>
        <v/>
      </c>
      <c r="AC428" s="71" t="str">
        <f t="shared" si="9"/>
        <v/>
      </c>
      <c r="AH428" s="74" t="str">
        <f>IF(AI428="","",MAX($AH$5:AH427)+1)</f>
        <v/>
      </c>
      <c r="AI428" s="23" t="str">
        <f>IF(G427="","",IF(COUNTIF($AI$11:AI427,G427)=0,G427,""))</f>
        <v/>
      </c>
      <c r="AJ428" s="23" t="str">
        <f t="shared" si="10"/>
        <v/>
      </c>
      <c r="AK428" s="69"/>
    </row>
    <row r="429" spans="1:41" x14ac:dyDescent="0.25">
      <c r="A429" s="81"/>
      <c r="B429" s="81"/>
      <c r="C429" s="81"/>
      <c r="D429" s="81"/>
      <c r="E429" s="80"/>
      <c r="F429" s="80"/>
      <c r="G429" s="81"/>
      <c r="H429" s="80"/>
      <c r="I429" s="82" t="str">
        <f t="shared" si="7"/>
        <v/>
      </c>
      <c r="J429" s="82"/>
      <c r="K429" s="82"/>
      <c r="L429" s="70" t="str">
        <f>IF(AND(C429="Abierto",D429="Urgente"),A429,"")</f>
        <v/>
      </c>
      <c r="M429" s="70" t="str">
        <f ca="1">IF(AND(C429="Abierto",D429="Urgente"),TODAY()-E429,"")</f>
        <v/>
      </c>
      <c r="N429" s="70" t="str">
        <f>IF(AND(C429="Abierto",D429="Urgente"),RANK(M429,$M$13:$M$787,0)+COUNTIF($M$13:M429,M429)-1,"")</f>
        <v/>
      </c>
      <c r="O429" s="70" t="str">
        <f>IF(AND(C429="Abierto",D429="Alta"),A429,"")</f>
        <v/>
      </c>
      <c r="P429" s="70" t="str">
        <f ca="1">IF(AND(C429="Abierto",D429="Alta"),TODAY()-E429,"")</f>
        <v/>
      </c>
      <c r="Q429" s="70" t="str">
        <f>IF(AND(C429="Abierto",D429="Alta"),RANK(P429,$P$13:$P$787,0)+COUNTIF($P$13:P429,P429)-1+MAX(N:N),"")</f>
        <v/>
      </c>
      <c r="R429" s="70" t="str">
        <f>IF(AND(C429="Abierto",D429="Media"),A429,"")</f>
        <v/>
      </c>
      <c r="S429" s="70" t="str">
        <f ca="1">IF(AND(C429="Abierto",D429="Media"),TODAY()-E429,"")</f>
        <v/>
      </c>
      <c r="T429" s="70" t="str">
        <f>IF(AND(C429="Abierto",D429="Media"),RANK(S429,$S$13:$S$787,0)+COUNTIF($S$13:S429,S429)-1+MAX(N:N,Q:Q),"")</f>
        <v/>
      </c>
      <c r="U429" s="70" t="str">
        <f>IF(AND(C429="Abierto",D429="Baja"),A429,"")</f>
        <v/>
      </c>
      <c r="V429" s="70" t="str">
        <f ca="1">IF(AND(C429="Abierto",D429="Baja"),TODAY()-E429,"")</f>
        <v/>
      </c>
      <c r="W429" s="70" t="str">
        <f>IF(AND(C429="Abierto",D429="Baja"),RANK(V429,$V$13:$V$787,0)+COUNTIF($V$13:V429,V429)-1+MAX(N:N,Q:Q,T:T),"")</f>
        <v/>
      </c>
      <c r="X429" s="83" t="str">
        <f>IF(OR(C429="Resuelto",C429=""),"",SUM(N429,Q429,T429,W429))</f>
        <v/>
      </c>
      <c r="Y429" s="83" t="str">
        <f>IF(OR(C429="Resuelto",C429=""),"",SUM(M429,P429,S429,V429))</f>
        <v/>
      </c>
      <c r="Z429" s="83" t="str">
        <f>IF(OR(C429="Resuelto",C429=""),"",SUM(L429,O429,R429,U429))</f>
        <v/>
      </c>
      <c r="AA429" s="16">
        <v>638</v>
      </c>
      <c r="AB429" s="16" t="str">
        <f t="shared" si="8"/>
        <v/>
      </c>
      <c r="AC429" s="71" t="str">
        <f t="shared" si="9"/>
        <v/>
      </c>
      <c r="AH429" s="74" t="str">
        <f>IF(AI429="","",MAX($AH$5:AH428)+1)</f>
        <v/>
      </c>
      <c r="AI429" s="23" t="str">
        <f>IF(G428="","",IF(COUNTIF($AI$11:AI428,G428)=0,G428,""))</f>
        <v/>
      </c>
      <c r="AJ429" s="23" t="str">
        <f t="shared" si="10"/>
        <v/>
      </c>
      <c r="AK429" s="69"/>
    </row>
    <row r="430" spans="1:41" x14ac:dyDescent="0.25">
      <c r="A430" s="81"/>
      <c r="B430" s="81"/>
      <c r="C430" s="81"/>
      <c r="D430" s="81"/>
      <c r="E430" s="80"/>
      <c r="F430" s="80"/>
      <c r="G430" s="81"/>
      <c r="H430" s="80"/>
      <c r="I430" s="82" t="str">
        <f t="shared" si="7"/>
        <v/>
      </c>
      <c r="J430" s="82"/>
      <c r="K430" s="82"/>
      <c r="L430" s="70" t="str">
        <f>IF(AND(C430="Abierto",D430="Urgente"),A430,"")</f>
        <v/>
      </c>
      <c r="M430" s="70" t="str">
        <f ca="1">IF(AND(C430="Abierto",D430="Urgente"),TODAY()-E430,"")</f>
        <v/>
      </c>
      <c r="N430" s="70" t="str">
        <f>IF(AND(C430="Abierto",D430="Urgente"),RANK(M430,$M$13:$M$787,0)+COUNTIF($M$13:M430,M430)-1,"")</f>
        <v/>
      </c>
      <c r="O430" s="70" t="str">
        <f>IF(AND(C430="Abierto",D430="Alta"),A430,"")</f>
        <v/>
      </c>
      <c r="P430" s="70" t="str">
        <f ca="1">IF(AND(C430="Abierto",D430="Alta"),TODAY()-E430,"")</f>
        <v/>
      </c>
      <c r="Q430" s="70" t="str">
        <f>IF(AND(C430="Abierto",D430="Alta"),RANK(P430,$P$13:$P$787,0)+COUNTIF($P$13:P430,P430)-1+MAX(N:N),"")</f>
        <v/>
      </c>
      <c r="R430" s="70" t="str">
        <f>IF(AND(C430="Abierto",D430="Media"),A430,"")</f>
        <v/>
      </c>
      <c r="S430" s="70" t="str">
        <f ca="1">IF(AND(C430="Abierto",D430="Media"),TODAY()-E430,"")</f>
        <v/>
      </c>
      <c r="T430" s="70" t="str">
        <f>IF(AND(C430="Abierto",D430="Media"),RANK(S430,$S$13:$S$787,0)+COUNTIF($S$13:S430,S430)-1+MAX(N:N,Q:Q),"")</f>
        <v/>
      </c>
      <c r="U430" s="70" t="str">
        <f>IF(AND(C430="Abierto",D430="Baja"),A430,"")</f>
        <v/>
      </c>
      <c r="V430" s="70" t="str">
        <f ca="1">IF(AND(C430="Abierto",D430="Baja"),TODAY()-E430,"")</f>
        <v/>
      </c>
      <c r="W430" s="70" t="str">
        <f>IF(AND(C430="Abierto",D430="Baja"),RANK(V430,$V$13:$V$787,0)+COUNTIF($V$13:V430,V430)-1+MAX(N:N,Q:Q,T:T),"")</f>
        <v/>
      </c>
      <c r="X430" s="83" t="str">
        <f>IF(OR(C430="Resuelto",C430=""),"",SUM(N430,Q430,T430,W430))</f>
        <v/>
      </c>
      <c r="Y430" s="83" t="str">
        <f>IF(OR(C430="Resuelto",C430=""),"",SUM(M430,P430,S430,V430))</f>
        <v/>
      </c>
      <c r="Z430" s="83" t="str">
        <f>IF(OR(C430="Resuelto",C430=""),"",SUM(L430,O430,R430,U430))</f>
        <v/>
      </c>
      <c r="AA430" s="16">
        <v>639</v>
      </c>
      <c r="AB430" s="16" t="str">
        <f t="shared" si="8"/>
        <v/>
      </c>
      <c r="AC430" s="71" t="str">
        <f t="shared" si="9"/>
        <v/>
      </c>
      <c r="AH430" s="74" t="str">
        <f>IF(AI430="","",MAX($AH$5:AH429)+1)</f>
        <v/>
      </c>
      <c r="AI430" s="23" t="str">
        <f>IF(G429="","",IF(COUNTIF($AI$11:AI429,G429)=0,G429,""))</f>
        <v/>
      </c>
      <c r="AJ430" s="23" t="str">
        <f t="shared" si="10"/>
        <v/>
      </c>
      <c r="AK430" s="69"/>
    </row>
    <row r="431" spans="1:41" x14ac:dyDescent="0.25">
      <c r="A431" s="81"/>
      <c r="B431" s="81"/>
      <c r="C431" s="81"/>
      <c r="D431" s="81"/>
      <c r="E431" s="80"/>
      <c r="F431" s="80"/>
      <c r="G431" s="81"/>
      <c r="H431" s="80"/>
      <c r="I431" s="82" t="str">
        <f t="shared" si="7"/>
        <v/>
      </c>
      <c r="J431" s="82"/>
      <c r="K431" s="82"/>
      <c r="L431" s="70" t="str">
        <f>IF(AND(C431="Abierto",D431="Urgente"),A431,"")</f>
        <v/>
      </c>
      <c r="M431" s="70" t="str">
        <f ca="1">IF(AND(C431="Abierto",D431="Urgente"),TODAY()-E431,"")</f>
        <v/>
      </c>
      <c r="N431" s="70" t="str">
        <f>IF(AND(C431="Abierto",D431="Urgente"),RANK(M431,$M$13:$M$787,0)+COUNTIF($M$13:M431,M431)-1,"")</f>
        <v/>
      </c>
      <c r="O431" s="70" t="str">
        <f>IF(AND(C431="Abierto",D431="Alta"),A431,"")</f>
        <v/>
      </c>
      <c r="P431" s="70" t="str">
        <f ca="1">IF(AND(C431="Abierto",D431="Alta"),TODAY()-E431,"")</f>
        <v/>
      </c>
      <c r="Q431" s="70" t="str">
        <f>IF(AND(C431="Abierto",D431="Alta"),RANK(P431,$P$13:$P$787,0)+COUNTIF($P$13:P431,P431)-1+MAX(N:N),"")</f>
        <v/>
      </c>
      <c r="R431" s="70" t="str">
        <f>IF(AND(C431="Abierto",D431="Media"),A431,"")</f>
        <v/>
      </c>
      <c r="S431" s="70" t="str">
        <f ca="1">IF(AND(C431="Abierto",D431="Media"),TODAY()-E431,"")</f>
        <v/>
      </c>
      <c r="T431" s="70" t="str">
        <f>IF(AND(C431="Abierto",D431="Media"),RANK(S431,$S$13:$S$787,0)+COUNTIF($S$13:S431,S431)-1+MAX(N:N,Q:Q),"")</f>
        <v/>
      </c>
      <c r="U431" s="70" t="str">
        <f>IF(AND(C431="Abierto",D431="Baja"),A431,"")</f>
        <v/>
      </c>
      <c r="V431" s="70" t="str">
        <f ca="1">IF(AND(C431="Abierto",D431="Baja"),TODAY()-E431,"")</f>
        <v/>
      </c>
      <c r="W431" s="70" t="str">
        <f>IF(AND(C431="Abierto",D431="Baja"),RANK(V431,$V$13:$V$787,0)+COUNTIF($V$13:V431,V431)-1+MAX(N:N,Q:Q,T:T),"")</f>
        <v/>
      </c>
      <c r="X431" s="83" t="str">
        <f>IF(OR(C431="Resuelto",C431=""),"",SUM(N431,Q431,T431,W431))</f>
        <v/>
      </c>
      <c r="Y431" s="83" t="str">
        <f>IF(OR(C431="Resuelto",C431=""),"",SUM(M431,P431,S431,V431))</f>
        <v/>
      </c>
      <c r="Z431" s="83" t="str">
        <f>IF(OR(C431="Resuelto",C431=""),"",SUM(L431,O431,R431,U431))</f>
        <v/>
      </c>
      <c r="AA431" s="16">
        <v>640</v>
      </c>
      <c r="AB431" s="16" t="str">
        <f t="shared" si="8"/>
        <v/>
      </c>
      <c r="AC431" s="71" t="str">
        <f t="shared" si="9"/>
        <v/>
      </c>
      <c r="AH431" s="74" t="str">
        <f>IF(AI431="","",MAX($AH$5:AH430)+1)</f>
        <v/>
      </c>
      <c r="AI431" s="23" t="str">
        <f>IF(G430="","",IF(COUNTIF($AI$11:AI430,G430)=0,G430,""))</f>
        <v/>
      </c>
      <c r="AJ431" s="23" t="str">
        <f t="shared" si="10"/>
        <v/>
      </c>
      <c r="AK431" s="69"/>
    </row>
    <row r="432" spans="1:41" x14ac:dyDescent="0.25">
      <c r="A432" s="81"/>
      <c r="B432" s="81"/>
      <c r="C432" s="81"/>
      <c r="D432" s="81"/>
      <c r="E432" s="80"/>
      <c r="F432" s="80"/>
      <c r="G432" s="81"/>
      <c r="H432" s="80"/>
      <c r="I432" s="82" t="str">
        <f t="shared" si="7"/>
        <v/>
      </c>
      <c r="J432" s="82"/>
      <c r="K432" s="82"/>
      <c r="L432" s="70" t="str">
        <f>IF(AND(C432="Abierto",D432="Urgente"),A432,"")</f>
        <v/>
      </c>
      <c r="M432" s="70" t="str">
        <f ca="1">IF(AND(C432="Abierto",D432="Urgente"),TODAY()-E432,"")</f>
        <v/>
      </c>
      <c r="N432" s="70" t="str">
        <f>IF(AND(C432="Abierto",D432="Urgente"),RANK(M432,$M$13:$M$787,0)+COUNTIF($M$13:M432,M432)-1,"")</f>
        <v/>
      </c>
      <c r="O432" s="70" t="str">
        <f>IF(AND(C432="Abierto",D432="Alta"),A432,"")</f>
        <v/>
      </c>
      <c r="P432" s="70" t="str">
        <f ca="1">IF(AND(C432="Abierto",D432="Alta"),TODAY()-E432,"")</f>
        <v/>
      </c>
      <c r="Q432" s="70" t="str">
        <f>IF(AND(C432="Abierto",D432="Alta"),RANK(P432,$P$13:$P$787,0)+COUNTIF($P$13:P432,P432)-1+MAX(N:N),"")</f>
        <v/>
      </c>
      <c r="R432" s="70" t="str">
        <f>IF(AND(C432="Abierto",D432="Media"),A432,"")</f>
        <v/>
      </c>
      <c r="S432" s="70" t="str">
        <f ca="1">IF(AND(C432="Abierto",D432="Media"),TODAY()-E432,"")</f>
        <v/>
      </c>
      <c r="T432" s="70" t="str">
        <f>IF(AND(C432="Abierto",D432="Media"),RANK(S432,$S$13:$S$787,0)+COUNTIF($S$13:S432,S432)-1+MAX(N:N,Q:Q),"")</f>
        <v/>
      </c>
      <c r="U432" s="70" t="str">
        <f>IF(AND(C432="Abierto",D432="Baja"),A432,"")</f>
        <v/>
      </c>
      <c r="V432" s="70" t="str">
        <f ca="1">IF(AND(C432="Abierto",D432="Baja"),TODAY()-E432,"")</f>
        <v/>
      </c>
      <c r="W432" s="70" t="str">
        <f>IF(AND(C432="Abierto",D432="Baja"),RANK(V432,$V$13:$V$787,0)+COUNTIF($V$13:V432,V432)-1+MAX(N:N,Q:Q,T:T),"")</f>
        <v/>
      </c>
      <c r="X432" s="83" t="str">
        <f>IF(OR(C432="Resuelto",C432=""),"",SUM(N432,Q432,T432,W432))</f>
        <v/>
      </c>
      <c r="Y432" s="83" t="str">
        <f>IF(OR(C432="Resuelto",C432=""),"",SUM(M432,P432,S432,V432))</f>
        <v/>
      </c>
      <c r="Z432" s="83" t="str">
        <f>IF(OR(C432="Resuelto",C432=""),"",SUM(L432,O432,R432,U432))</f>
        <v/>
      </c>
      <c r="AA432" s="16">
        <v>641</v>
      </c>
      <c r="AB432" s="16" t="str">
        <f t="shared" si="8"/>
        <v/>
      </c>
      <c r="AC432" s="71" t="str">
        <f t="shared" si="9"/>
        <v/>
      </c>
      <c r="AH432" s="74" t="str">
        <f>IF(AI432="","",MAX($AH$5:AH431)+1)</f>
        <v/>
      </c>
      <c r="AI432" s="23" t="str">
        <f>IF(G431="","",IF(COUNTIF($AI$11:AI431,G431)=0,G431,""))</f>
        <v/>
      </c>
      <c r="AJ432" s="23" t="str">
        <f t="shared" si="10"/>
        <v/>
      </c>
      <c r="AK432" s="69"/>
    </row>
    <row r="433" spans="1:37" x14ac:dyDescent="0.25">
      <c r="A433" s="81"/>
      <c r="B433" s="81"/>
      <c r="C433" s="81"/>
      <c r="D433" s="81"/>
      <c r="E433" s="80"/>
      <c r="F433" s="80"/>
      <c r="G433" s="81"/>
      <c r="H433" s="80"/>
      <c r="I433" s="82" t="str">
        <f t="shared" si="7"/>
        <v/>
      </c>
      <c r="J433" s="82"/>
      <c r="K433" s="82"/>
      <c r="L433" s="70" t="str">
        <f>IF(AND(C433="Abierto",D433="Urgente"),A433,"")</f>
        <v/>
      </c>
      <c r="M433" s="70" t="str">
        <f ca="1">IF(AND(C433="Abierto",D433="Urgente"),TODAY()-E433,"")</f>
        <v/>
      </c>
      <c r="N433" s="70" t="str">
        <f>IF(AND(C433="Abierto",D433="Urgente"),RANK(M433,$M$13:$M$787,0)+COUNTIF($M$13:M433,M433)-1,"")</f>
        <v/>
      </c>
      <c r="O433" s="70" t="str">
        <f>IF(AND(C433="Abierto",D433="Alta"),A433,"")</f>
        <v/>
      </c>
      <c r="P433" s="70" t="str">
        <f ca="1">IF(AND(C433="Abierto",D433="Alta"),TODAY()-E433,"")</f>
        <v/>
      </c>
      <c r="Q433" s="70" t="str">
        <f>IF(AND(C433="Abierto",D433="Alta"),RANK(P433,$P$13:$P$787,0)+COUNTIF($P$13:P433,P433)-1+MAX(N:N),"")</f>
        <v/>
      </c>
      <c r="R433" s="70" t="str">
        <f>IF(AND(C433="Abierto",D433="Media"),A433,"")</f>
        <v/>
      </c>
      <c r="S433" s="70" t="str">
        <f ca="1">IF(AND(C433="Abierto",D433="Media"),TODAY()-E433,"")</f>
        <v/>
      </c>
      <c r="T433" s="70" t="str">
        <f>IF(AND(C433="Abierto",D433="Media"),RANK(S433,$S$13:$S$787,0)+COUNTIF($S$13:S433,S433)-1+MAX(N:N,Q:Q),"")</f>
        <v/>
      </c>
      <c r="U433" s="70" t="str">
        <f>IF(AND(C433="Abierto",D433="Baja"),A433,"")</f>
        <v/>
      </c>
      <c r="V433" s="70" t="str">
        <f ca="1">IF(AND(C433="Abierto",D433="Baja"),TODAY()-E433,"")</f>
        <v/>
      </c>
      <c r="W433" s="70" t="str">
        <f>IF(AND(C433="Abierto",D433="Baja"),RANK(V433,$V$13:$V$787,0)+COUNTIF($V$13:V433,V433)-1+MAX(N:N,Q:Q,T:T),"")</f>
        <v/>
      </c>
      <c r="X433" s="83" t="str">
        <f>IF(OR(C433="Resuelto",C433=""),"",SUM(N433,Q433,T433,W433))</f>
        <v/>
      </c>
      <c r="Y433" s="83" t="str">
        <f>IF(OR(C433="Resuelto",C433=""),"",SUM(M433,P433,S433,V433))</f>
        <v/>
      </c>
      <c r="Z433" s="83" t="str">
        <f>IF(OR(C433="Resuelto",C433=""),"",SUM(L433,O433,R433,U433))</f>
        <v/>
      </c>
      <c r="AA433" s="16">
        <v>642</v>
      </c>
      <c r="AB433" s="16" t="str">
        <f t="shared" si="8"/>
        <v/>
      </c>
      <c r="AC433" s="71" t="str">
        <f t="shared" si="9"/>
        <v/>
      </c>
      <c r="AH433" s="74" t="str">
        <f>IF(AI433="","",MAX($AH$5:AH432)+1)</f>
        <v/>
      </c>
      <c r="AI433" s="23" t="str">
        <f>IF(G432="","",IF(COUNTIF($AI$11:AI432,G432)=0,G432,""))</f>
        <v/>
      </c>
      <c r="AJ433" s="23" t="str">
        <f t="shared" si="10"/>
        <v/>
      </c>
      <c r="AK433" s="69"/>
    </row>
    <row r="434" spans="1:37" x14ac:dyDescent="0.25">
      <c r="A434" s="81"/>
      <c r="B434" s="81"/>
      <c r="C434" s="81"/>
      <c r="D434" s="81"/>
      <c r="E434" s="80"/>
      <c r="F434" s="80"/>
      <c r="G434" s="81"/>
      <c r="H434" s="80"/>
      <c r="I434" s="82" t="str">
        <f t="shared" si="7"/>
        <v/>
      </c>
      <c r="J434" s="82"/>
      <c r="K434" s="82"/>
      <c r="L434" s="70" t="str">
        <f>IF(AND(C434="Abierto",D434="Urgente"),A434,"")</f>
        <v/>
      </c>
      <c r="M434" s="70" t="str">
        <f ca="1">IF(AND(C434="Abierto",D434="Urgente"),TODAY()-E434,"")</f>
        <v/>
      </c>
      <c r="N434" s="70" t="str">
        <f>IF(AND(C434="Abierto",D434="Urgente"),RANK(M434,$M$13:$M$787,0)+COUNTIF($M$13:M434,M434)-1,"")</f>
        <v/>
      </c>
      <c r="O434" s="70" t="str">
        <f>IF(AND(C434="Abierto",D434="Alta"),A434,"")</f>
        <v/>
      </c>
      <c r="P434" s="70" t="str">
        <f ca="1">IF(AND(C434="Abierto",D434="Alta"),TODAY()-E434,"")</f>
        <v/>
      </c>
      <c r="Q434" s="70" t="str">
        <f>IF(AND(C434="Abierto",D434="Alta"),RANK(P434,$P$13:$P$787,0)+COUNTIF($P$13:P434,P434)-1+MAX(N:N),"")</f>
        <v/>
      </c>
      <c r="R434" s="70" t="str">
        <f>IF(AND(C434="Abierto",D434="Media"),A434,"")</f>
        <v/>
      </c>
      <c r="S434" s="70" t="str">
        <f ca="1">IF(AND(C434="Abierto",D434="Media"),TODAY()-E434,"")</f>
        <v/>
      </c>
      <c r="T434" s="70" t="str">
        <f>IF(AND(C434="Abierto",D434="Media"),RANK(S434,$S$13:$S$787,0)+COUNTIF($S$13:S434,S434)-1+MAX(N:N,Q:Q),"")</f>
        <v/>
      </c>
      <c r="U434" s="70" t="str">
        <f>IF(AND(C434="Abierto",D434="Baja"),A434,"")</f>
        <v/>
      </c>
      <c r="V434" s="70" t="str">
        <f ca="1">IF(AND(C434="Abierto",D434="Baja"),TODAY()-E434,"")</f>
        <v/>
      </c>
      <c r="W434" s="70" t="str">
        <f>IF(AND(C434="Abierto",D434="Baja"),RANK(V434,$V$13:$V$787,0)+COUNTIF($V$13:V434,V434)-1+MAX(N:N,Q:Q,T:T),"")</f>
        <v/>
      </c>
      <c r="X434" s="83" t="str">
        <f>IF(OR(C434="Resuelto",C434=""),"",SUM(N434,Q434,T434,W434))</f>
        <v/>
      </c>
      <c r="Y434" s="83" t="str">
        <f>IF(OR(C434="Resuelto",C434=""),"",SUM(M434,P434,S434,V434))</f>
        <v/>
      </c>
      <c r="Z434" s="83" t="str">
        <f>IF(OR(C434="Resuelto",C434=""),"",SUM(L434,O434,R434,U434))</f>
        <v/>
      </c>
      <c r="AA434" s="16">
        <v>643</v>
      </c>
      <c r="AB434" s="16" t="str">
        <f t="shared" si="8"/>
        <v/>
      </c>
      <c r="AC434" s="71" t="str">
        <f t="shared" si="9"/>
        <v/>
      </c>
      <c r="AH434" s="74" t="str">
        <f>IF(AI434="","",MAX($AH$5:AH433)+1)</f>
        <v/>
      </c>
      <c r="AI434" s="23" t="str">
        <f>IF(G433="","",IF(COUNTIF($AI$11:AI433,G433)=0,G433,""))</f>
        <v/>
      </c>
      <c r="AJ434" s="23" t="str">
        <f t="shared" si="10"/>
        <v/>
      </c>
      <c r="AK434" s="69"/>
    </row>
    <row r="435" spans="1:37" x14ac:dyDescent="0.25">
      <c r="A435" s="81"/>
      <c r="B435" s="81"/>
      <c r="C435" s="81"/>
      <c r="D435" s="81"/>
      <c r="E435" s="80"/>
      <c r="F435" s="80"/>
      <c r="G435" s="81"/>
      <c r="H435" s="80"/>
      <c r="I435" s="82" t="str">
        <f t="shared" si="7"/>
        <v/>
      </c>
      <c r="J435" s="82"/>
      <c r="K435" s="82"/>
      <c r="L435" s="70" t="str">
        <f>IF(AND(C435="Abierto",D435="Urgente"),A435,"")</f>
        <v/>
      </c>
      <c r="M435" s="70" t="str">
        <f ca="1">IF(AND(C435="Abierto",D435="Urgente"),TODAY()-E435,"")</f>
        <v/>
      </c>
      <c r="N435" s="70" t="str">
        <f>IF(AND(C435="Abierto",D435="Urgente"),RANK(M435,$M$13:$M$787,0)+COUNTIF($M$13:M435,M435)-1,"")</f>
        <v/>
      </c>
      <c r="O435" s="70" t="str">
        <f>IF(AND(C435="Abierto",D435="Alta"),A435,"")</f>
        <v/>
      </c>
      <c r="P435" s="70" t="str">
        <f ca="1">IF(AND(C435="Abierto",D435="Alta"),TODAY()-E435,"")</f>
        <v/>
      </c>
      <c r="Q435" s="70" t="str">
        <f>IF(AND(C435="Abierto",D435="Alta"),RANK(P435,$P$13:$P$787,0)+COUNTIF($P$13:P435,P435)-1+MAX(N:N),"")</f>
        <v/>
      </c>
      <c r="R435" s="70" t="str">
        <f>IF(AND(C435="Abierto",D435="Media"),A435,"")</f>
        <v/>
      </c>
      <c r="S435" s="70" t="str">
        <f ca="1">IF(AND(C435="Abierto",D435="Media"),TODAY()-E435,"")</f>
        <v/>
      </c>
      <c r="T435" s="70" t="str">
        <f>IF(AND(C435="Abierto",D435="Media"),RANK(S435,$S$13:$S$787,0)+COUNTIF($S$13:S435,S435)-1+MAX(N:N,Q:Q),"")</f>
        <v/>
      </c>
      <c r="U435" s="70" t="str">
        <f>IF(AND(C435="Abierto",D435="Baja"),A435,"")</f>
        <v/>
      </c>
      <c r="V435" s="70" t="str">
        <f ca="1">IF(AND(C435="Abierto",D435="Baja"),TODAY()-E435,"")</f>
        <v/>
      </c>
      <c r="W435" s="70" t="str">
        <f>IF(AND(C435="Abierto",D435="Baja"),RANK(V435,$V$13:$V$787,0)+COUNTIF($V$13:V435,V435)-1+MAX(N:N,Q:Q,T:T),"")</f>
        <v/>
      </c>
      <c r="X435" s="83" t="str">
        <f>IF(OR(C435="Resuelto",C435=""),"",SUM(N435,Q435,T435,W435))</f>
        <v/>
      </c>
      <c r="Y435" s="83" t="str">
        <f>IF(OR(C435="Resuelto",C435=""),"",SUM(M435,P435,S435,V435))</f>
        <v/>
      </c>
      <c r="Z435" s="83" t="str">
        <f>IF(OR(C435="Resuelto",C435=""),"",SUM(L435,O435,R435,U435))</f>
        <v/>
      </c>
      <c r="AA435" s="16">
        <v>644</v>
      </c>
      <c r="AB435" s="16" t="str">
        <f t="shared" si="8"/>
        <v/>
      </c>
      <c r="AC435" s="71" t="str">
        <f t="shared" si="9"/>
        <v/>
      </c>
      <c r="AH435" s="74" t="str">
        <f>IF(AI435="","",MAX($AH$5:AH434)+1)</f>
        <v/>
      </c>
      <c r="AI435" s="23" t="str">
        <f>IF(G434="","",IF(COUNTIF($AI$11:AI434,G434)=0,G434,""))</f>
        <v/>
      </c>
      <c r="AJ435" s="23" t="str">
        <f t="shared" si="10"/>
        <v/>
      </c>
      <c r="AK435" s="69"/>
    </row>
    <row r="436" spans="1:37" x14ac:dyDescent="0.25">
      <c r="A436" s="81"/>
      <c r="B436" s="81"/>
      <c r="C436" s="81"/>
      <c r="D436" s="81"/>
      <c r="E436" s="80"/>
      <c r="F436" s="80"/>
      <c r="G436" s="81"/>
      <c r="H436" s="80"/>
      <c r="I436" s="82" t="str">
        <f t="shared" si="7"/>
        <v/>
      </c>
      <c r="J436" s="82"/>
      <c r="K436" s="82"/>
      <c r="L436" s="70" t="str">
        <f>IF(AND(C436="Abierto",D436="Urgente"),A436,"")</f>
        <v/>
      </c>
      <c r="M436" s="70" t="str">
        <f ca="1">IF(AND(C436="Abierto",D436="Urgente"),TODAY()-E436,"")</f>
        <v/>
      </c>
      <c r="N436" s="70" t="str">
        <f>IF(AND(C436="Abierto",D436="Urgente"),RANK(M436,$M$13:$M$787,0)+COUNTIF($M$13:M436,M436)-1,"")</f>
        <v/>
      </c>
      <c r="O436" s="70" t="str">
        <f>IF(AND(C436="Abierto",D436="Alta"),A436,"")</f>
        <v/>
      </c>
      <c r="P436" s="70" t="str">
        <f ca="1">IF(AND(C436="Abierto",D436="Alta"),TODAY()-E436,"")</f>
        <v/>
      </c>
      <c r="Q436" s="70" t="str">
        <f>IF(AND(C436="Abierto",D436="Alta"),RANK(P436,$P$13:$P$787,0)+COUNTIF($P$13:P436,P436)-1+MAX(N:N),"")</f>
        <v/>
      </c>
      <c r="R436" s="70" t="str">
        <f>IF(AND(C436="Abierto",D436="Media"),A436,"")</f>
        <v/>
      </c>
      <c r="S436" s="70" t="str">
        <f ca="1">IF(AND(C436="Abierto",D436="Media"),TODAY()-E436,"")</f>
        <v/>
      </c>
      <c r="T436" s="70" t="str">
        <f>IF(AND(C436="Abierto",D436="Media"),RANK(S436,$S$13:$S$787,0)+COUNTIF($S$13:S436,S436)-1+MAX(N:N,Q:Q),"")</f>
        <v/>
      </c>
      <c r="U436" s="70" t="str">
        <f>IF(AND(C436="Abierto",D436="Baja"),A436,"")</f>
        <v/>
      </c>
      <c r="V436" s="70" t="str">
        <f ca="1">IF(AND(C436="Abierto",D436="Baja"),TODAY()-E436,"")</f>
        <v/>
      </c>
      <c r="W436" s="70" t="str">
        <f>IF(AND(C436="Abierto",D436="Baja"),RANK(V436,$V$13:$V$787,0)+COUNTIF($V$13:V436,V436)-1+MAX(N:N,Q:Q,T:T),"")</f>
        <v/>
      </c>
      <c r="X436" s="83" t="str">
        <f>IF(OR(C436="Resuelto",C436=""),"",SUM(N436,Q436,T436,W436))</f>
        <v/>
      </c>
      <c r="Y436" s="83" t="str">
        <f>IF(OR(C436="Resuelto",C436=""),"",SUM(M436,P436,S436,V436))</f>
        <v/>
      </c>
      <c r="Z436" s="83" t="str">
        <f>IF(OR(C436="Resuelto",C436=""),"",SUM(L436,O436,R436,U436))</f>
        <v/>
      </c>
      <c r="AA436" s="16">
        <v>645</v>
      </c>
      <c r="AB436" s="16" t="str">
        <f t="shared" si="8"/>
        <v/>
      </c>
      <c r="AC436" s="71" t="str">
        <f t="shared" si="9"/>
        <v/>
      </c>
      <c r="AH436" s="74" t="str">
        <f>IF(AI436="","",MAX($AH$5:AH435)+1)</f>
        <v/>
      </c>
      <c r="AI436" s="23" t="str">
        <f>IF(G435="","",IF(COUNTIF($AI$11:AI435,G435)=0,G435,""))</f>
        <v/>
      </c>
      <c r="AJ436" s="23" t="str">
        <f t="shared" si="10"/>
        <v/>
      </c>
      <c r="AK436" s="69"/>
    </row>
    <row r="437" spans="1:37" x14ac:dyDescent="0.25">
      <c r="A437" s="81"/>
      <c r="B437" s="81"/>
      <c r="C437" s="81"/>
      <c r="D437" s="81"/>
      <c r="E437" s="80"/>
      <c r="F437" s="80"/>
      <c r="G437" s="81"/>
      <c r="H437" s="80"/>
      <c r="I437" s="82" t="str">
        <f t="shared" si="7"/>
        <v/>
      </c>
      <c r="J437" s="82"/>
      <c r="K437" s="82"/>
      <c r="L437" s="70" t="str">
        <f>IF(AND(C437="Abierto",D437="Urgente"),A437,"")</f>
        <v/>
      </c>
      <c r="M437" s="70" t="str">
        <f ca="1">IF(AND(C437="Abierto",D437="Urgente"),TODAY()-E437,"")</f>
        <v/>
      </c>
      <c r="N437" s="70" t="str">
        <f>IF(AND(C437="Abierto",D437="Urgente"),RANK(M437,$M$13:$M$787,0)+COUNTIF($M$13:M437,M437)-1,"")</f>
        <v/>
      </c>
      <c r="O437" s="70" t="str">
        <f>IF(AND(C437="Abierto",D437="Alta"),A437,"")</f>
        <v/>
      </c>
      <c r="P437" s="70" t="str">
        <f ca="1">IF(AND(C437="Abierto",D437="Alta"),TODAY()-E437,"")</f>
        <v/>
      </c>
      <c r="Q437" s="70" t="str">
        <f>IF(AND(C437="Abierto",D437="Alta"),RANK(P437,$P$13:$P$787,0)+COUNTIF($P$13:P437,P437)-1+MAX(N:N),"")</f>
        <v/>
      </c>
      <c r="R437" s="70" t="str">
        <f>IF(AND(C437="Abierto",D437="Media"),A437,"")</f>
        <v/>
      </c>
      <c r="S437" s="70" t="str">
        <f ca="1">IF(AND(C437="Abierto",D437="Media"),TODAY()-E437,"")</f>
        <v/>
      </c>
      <c r="T437" s="70" t="str">
        <f>IF(AND(C437="Abierto",D437="Media"),RANK(S437,$S$13:$S$787,0)+COUNTIF($S$13:S437,S437)-1+MAX(N:N,Q:Q),"")</f>
        <v/>
      </c>
      <c r="U437" s="70" t="str">
        <f>IF(AND(C437="Abierto",D437="Baja"),A437,"")</f>
        <v/>
      </c>
      <c r="V437" s="70" t="str">
        <f ca="1">IF(AND(C437="Abierto",D437="Baja"),TODAY()-E437,"")</f>
        <v/>
      </c>
      <c r="W437" s="70" t="str">
        <f>IF(AND(C437="Abierto",D437="Baja"),RANK(V437,$V$13:$V$787,0)+COUNTIF($V$13:V437,V437)-1+MAX(N:N,Q:Q,T:T),"")</f>
        <v/>
      </c>
      <c r="X437" s="83" t="str">
        <f>IF(OR(C437="Resuelto",C437=""),"",SUM(N437,Q437,T437,W437))</f>
        <v/>
      </c>
      <c r="Y437" s="83" t="str">
        <f>IF(OR(C437="Resuelto",C437=""),"",SUM(M437,P437,S437,V437))</f>
        <v/>
      </c>
      <c r="Z437" s="83" t="str">
        <f>IF(OR(C437="Resuelto",C437=""),"",SUM(L437,O437,R437,U437))</f>
        <v/>
      </c>
      <c r="AA437" s="16">
        <v>646</v>
      </c>
      <c r="AB437" s="16" t="str">
        <f t="shared" si="8"/>
        <v/>
      </c>
      <c r="AC437" s="71" t="str">
        <f t="shared" si="9"/>
        <v/>
      </c>
      <c r="AH437" s="74" t="str">
        <f>IF(AI437="","",MAX($AH$5:AH436)+1)</f>
        <v/>
      </c>
      <c r="AI437" s="23" t="str">
        <f>IF(G436="","",IF(COUNTIF($AI$11:AI436,G436)=0,G436,""))</f>
        <v/>
      </c>
      <c r="AJ437" s="23" t="str">
        <f t="shared" si="10"/>
        <v/>
      </c>
      <c r="AK437" s="69"/>
    </row>
    <row r="438" spans="1:37" x14ac:dyDescent="0.25">
      <c r="A438" s="81"/>
      <c r="B438" s="81"/>
      <c r="C438" s="81"/>
      <c r="D438" s="81"/>
      <c r="E438" s="80"/>
      <c r="F438" s="80"/>
      <c r="G438" s="81"/>
      <c r="H438" s="80"/>
      <c r="I438" s="82" t="str">
        <f t="shared" si="7"/>
        <v/>
      </c>
      <c r="J438" s="82"/>
      <c r="K438" s="82"/>
      <c r="L438" s="70" t="str">
        <f>IF(AND(C438="Abierto",D438="Urgente"),A438,"")</f>
        <v/>
      </c>
      <c r="M438" s="70" t="str">
        <f ca="1">IF(AND(C438="Abierto",D438="Urgente"),TODAY()-E438,"")</f>
        <v/>
      </c>
      <c r="N438" s="70" t="str">
        <f>IF(AND(C438="Abierto",D438="Urgente"),RANK(M438,$M$13:$M$787,0)+COUNTIF($M$13:M438,M438)-1,"")</f>
        <v/>
      </c>
      <c r="O438" s="70" t="str">
        <f>IF(AND(C438="Abierto",D438="Alta"),A438,"")</f>
        <v/>
      </c>
      <c r="P438" s="70" t="str">
        <f ca="1">IF(AND(C438="Abierto",D438="Alta"),TODAY()-E438,"")</f>
        <v/>
      </c>
      <c r="Q438" s="70" t="str">
        <f>IF(AND(C438="Abierto",D438="Alta"),RANK(P438,$P$13:$P$787,0)+COUNTIF($P$13:P438,P438)-1+MAX(N:N),"")</f>
        <v/>
      </c>
      <c r="R438" s="70" t="str">
        <f>IF(AND(C438="Abierto",D438="Media"),A438,"")</f>
        <v/>
      </c>
      <c r="S438" s="70" t="str">
        <f ca="1">IF(AND(C438="Abierto",D438="Media"),TODAY()-E438,"")</f>
        <v/>
      </c>
      <c r="T438" s="70" t="str">
        <f>IF(AND(C438="Abierto",D438="Media"),RANK(S438,$S$13:$S$787,0)+COUNTIF($S$13:S438,S438)-1+MAX(N:N,Q:Q),"")</f>
        <v/>
      </c>
      <c r="U438" s="70" t="str">
        <f>IF(AND(C438="Abierto",D438="Baja"),A438,"")</f>
        <v/>
      </c>
      <c r="V438" s="70" t="str">
        <f ca="1">IF(AND(C438="Abierto",D438="Baja"),TODAY()-E438,"")</f>
        <v/>
      </c>
      <c r="W438" s="70" t="str">
        <f>IF(AND(C438="Abierto",D438="Baja"),RANK(V438,$V$13:$V$787,0)+COUNTIF($V$13:V438,V438)-1+MAX(N:N,Q:Q,T:T),"")</f>
        <v/>
      </c>
      <c r="X438" s="83" t="str">
        <f>IF(OR(C438="Resuelto",C438=""),"",SUM(N438,Q438,T438,W438))</f>
        <v/>
      </c>
      <c r="Y438" s="83" t="str">
        <f>IF(OR(C438="Resuelto",C438=""),"",SUM(M438,P438,S438,V438))</f>
        <v/>
      </c>
      <c r="Z438" s="83" t="str">
        <f>IF(OR(C438="Resuelto",C438=""),"",SUM(L438,O438,R438,U438))</f>
        <v/>
      </c>
      <c r="AA438" s="16">
        <v>647</v>
      </c>
      <c r="AB438" s="16" t="str">
        <f t="shared" si="8"/>
        <v/>
      </c>
      <c r="AC438" s="71" t="str">
        <f t="shared" si="9"/>
        <v/>
      </c>
      <c r="AH438" s="74" t="str">
        <f>IF(AI438="","",MAX($AH$5:AH437)+1)</f>
        <v/>
      </c>
      <c r="AI438" s="23" t="str">
        <f>IF(G437="","",IF(COUNTIF($AI$11:AI437,G437)=0,G437,""))</f>
        <v/>
      </c>
      <c r="AJ438" s="23" t="str">
        <f t="shared" si="10"/>
        <v/>
      </c>
      <c r="AK438" s="69"/>
    </row>
    <row r="439" spans="1:37" x14ac:dyDescent="0.25">
      <c r="A439" s="81"/>
      <c r="B439" s="81"/>
      <c r="C439" s="81"/>
      <c r="D439" s="81"/>
      <c r="E439" s="80"/>
      <c r="F439" s="80"/>
      <c r="G439" s="81"/>
      <c r="H439" s="80"/>
      <c r="I439" s="82" t="str">
        <f t="shared" si="7"/>
        <v/>
      </c>
      <c r="J439" s="82"/>
      <c r="K439" s="82"/>
      <c r="L439" s="70" t="str">
        <f>IF(AND(C439="Abierto",D439="Urgente"),A439,"")</f>
        <v/>
      </c>
      <c r="M439" s="70" t="str">
        <f ca="1">IF(AND(C439="Abierto",D439="Urgente"),TODAY()-E439,"")</f>
        <v/>
      </c>
      <c r="N439" s="70" t="str">
        <f>IF(AND(C439="Abierto",D439="Urgente"),RANK(M439,$M$13:$M$787,0)+COUNTIF($M$13:M439,M439)-1,"")</f>
        <v/>
      </c>
      <c r="O439" s="70" t="str">
        <f>IF(AND(C439="Abierto",D439="Alta"),A439,"")</f>
        <v/>
      </c>
      <c r="P439" s="70" t="str">
        <f ca="1">IF(AND(C439="Abierto",D439="Alta"),TODAY()-E439,"")</f>
        <v/>
      </c>
      <c r="Q439" s="70" t="str">
        <f>IF(AND(C439="Abierto",D439="Alta"),RANK(P439,$P$13:$P$787,0)+COUNTIF($P$13:P439,P439)-1+MAX(N:N),"")</f>
        <v/>
      </c>
      <c r="R439" s="70" t="str">
        <f>IF(AND(C439="Abierto",D439="Media"),A439,"")</f>
        <v/>
      </c>
      <c r="S439" s="70" t="str">
        <f ca="1">IF(AND(C439="Abierto",D439="Media"),TODAY()-E439,"")</f>
        <v/>
      </c>
      <c r="T439" s="70" t="str">
        <f>IF(AND(C439="Abierto",D439="Media"),RANK(S439,$S$13:$S$787,0)+COUNTIF($S$13:S439,S439)-1+MAX(N:N,Q:Q),"")</f>
        <v/>
      </c>
      <c r="U439" s="70" t="str">
        <f>IF(AND(C439="Abierto",D439="Baja"),A439,"")</f>
        <v/>
      </c>
      <c r="V439" s="70" t="str">
        <f ca="1">IF(AND(C439="Abierto",D439="Baja"),TODAY()-E439,"")</f>
        <v/>
      </c>
      <c r="W439" s="70" t="str">
        <f>IF(AND(C439="Abierto",D439="Baja"),RANK(V439,$V$13:$V$787,0)+COUNTIF($V$13:V439,V439)-1+MAX(N:N,Q:Q,T:T),"")</f>
        <v/>
      </c>
      <c r="X439" s="83" t="str">
        <f>IF(OR(C439="Resuelto",C439=""),"",SUM(N439,Q439,T439,W439))</f>
        <v/>
      </c>
      <c r="Y439" s="83" t="str">
        <f>IF(OR(C439="Resuelto",C439=""),"",SUM(M439,P439,S439,V439))</f>
        <v/>
      </c>
      <c r="Z439" s="83" t="str">
        <f>IF(OR(C439="Resuelto",C439=""),"",SUM(L439,O439,R439,U439))</f>
        <v/>
      </c>
      <c r="AA439" s="16">
        <v>648</v>
      </c>
      <c r="AB439" s="16" t="str">
        <f t="shared" si="8"/>
        <v/>
      </c>
      <c r="AC439" s="71" t="str">
        <f t="shared" si="9"/>
        <v/>
      </c>
      <c r="AH439" s="74" t="str">
        <f>IF(AI439="","",MAX($AH$5:AH438)+1)</f>
        <v/>
      </c>
      <c r="AI439" s="23" t="str">
        <f>IF(G438="","",IF(COUNTIF($AI$11:AI438,G438)=0,G438,""))</f>
        <v/>
      </c>
      <c r="AJ439" s="23" t="str">
        <f t="shared" si="10"/>
        <v/>
      </c>
      <c r="AK439" s="69"/>
    </row>
    <row r="440" spans="1:37" x14ac:dyDescent="0.25">
      <c r="A440" s="81"/>
      <c r="B440" s="81"/>
      <c r="C440" s="81"/>
      <c r="D440" s="81"/>
      <c r="E440" s="80"/>
      <c r="F440" s="80"/>
      <c r="G440" s="81"/>
      <c r="H440" s="80"/>
      <c r="I440" s="82" t="str">
        <f t="shared" si="7"/>
        <v/>
      </c>
      <c r="J440" s="82"/>
      <c r="K440" s="82"/>
      <c r="L440" s="70" t="str">
        <f>IF(AND(C440="Abierto",D440="Urgente"),A440,"")</f>
        <v/>
      </c>
      <c r="M440" s="70" t="str">
        <f ca="1">IF(AND(C440="Abierto",D440="Urgente"),TODAY()-E440,"")</f>
        <v/>
      </c>
      <c r="N440" s="70" t="str">
        <f>IF(AND(C440="Abierto",D440="Urgente"),RANK(M440,$M$13:$M$787,0)+COUNTIF($M$13:M440,M440)-1,"")</f>
        <v/>
      </c>
      <c r="O440" s="70" t="str">
        <f>IF(AND(C440="Abierto",D440="Alta"),A440,"")</f>
        <v/>
      </c>
      <c r="P440" s="70" t="str">
        <f ca="1">IF(AND(C440="Abierto",D440="Alta"),TODAY()-E440,"")</f>
        <v/>
      </c>
      <c r="Q440" s="70" t="str">
        <f>IF(AND(C440="Abierto",D440="Alta"),RANK(P440,$P$13:$P$787,0)+COUNTIF($P$13:P440,P440)-1+MAX(N:N),"")</f>
        <v/>
      </c>
      <c r="R440" s="70" t="str">
        <f>IF(AND(C440="Abierto",D440="Media"),A440,"")</f>
        <v/>
      </c>
      <c r="S440" s="70" t="str">
        <f ca="1">IF(AND(C440="Abierto",D440="Media"),TODAY()-E440,"")</f>
        <v/>
      </c>
      <c r="T440" s="70" t="str">
        <f>IF(AND(C440="Abierto",D440="Media"),RANK(S440,$S$13:$S$787,0)+COUNTIF($S$13:S440,S440)-1+MAX(N:N,Q:Q),"")</f>
        <v/>
      </c>
      <c r="U440" s="70" t="str">
        <f>IF(AND(C440="Abierto",D440="Baja"),A440,"")</f>
        <v/>
      </c>
      <c r="V440" s="70" t="str">
        <f ca="1">IF(AND(C440="Abierto",D440="Baja"),TODAY()-E440,"")</f>
        <v/>
      </c>
      <c r="W440" s="70" t="str">
        <f>IF(AND(C440="Abierto",D440="Baja"),RANK(V440,$V$13:$V$787,0)+COUNTIF($V$13:V440,V440)-1+MAX(N:N,Q:Q,T:T),"")</f>
        <v/>
      </c>
      <c r="X440" s="83" t="str">
        <f>IF(OR(C440="Resuelto",C440=""),"",SUM(N440,Q440,T440,W440))</f>
        <v/>
      </c>
      <c r="Y440" s="83" t="str">
        <f>IF(OR(C440="Resuelto",C440=""),"",SUM(M440,P440,S440,V440))</f>
        <v/>
      </c>
      <c r="Z440" s="83" t="str">
        <f>IF(OR(C440="Resuelto",C440=""),"",SUM(L440,O440,R440,U440))</f>
        <v/>
      </c>
      <c r="AA440" s="16">
        <v>649</v>
      </c>
      <c r="AB440" s="16" t="str">
        <f t="shared" si="8"/>
        <v/>
      </c>
      <c r="AC440" s="71" t="str">
        <f t="shared" si="9"/>
        <v/>
      </c>
      <c r="AH440" s="74" t="str">
        <f>IF(AI440="","",MAX($AH$5:AH439)+1)</f>
        <v/>
      </c>
      <c r="AI440" s="23" t="str">
        <f>IF(G439="","",IF(COUNTIF($AI$11:AI439,G439)=0,G439,""))</f>
        <v/>
      </c>
      <c r="AJ440" s="23" t="str">
        <f t="shared" si="10"/>
        <v/>
      </c>
      <c r="AK440" s="69"/>
    </row>
    <row r="441" spans="1:37" x14ac:dyDescent="0.25">
      <c r="A441" s="81"/>
      <c r="B441" s="81"/>
      <c r="C441" s="81"/>
      <c r="D441" s="81"/>
      <c r="E441" s="80"/>
      <c r="F441" s="80"/>
      <c r="G441" s="81"/>
      <c r="H441" s="80"/>
      <c r="I441" s="82" t="str">
        <f t="shared" si="7"/>
        <v/>
      </c>
      <c r="J441" s="82"/>
      <c r="K441" s="82"/>
      <c r="L441" s="70" t="str">
        <f>IF(AND(C441="Abierto",D441="Urgente"),A441,"")</f>
        <v/>
      </c>
      <c r="M441" s="70" t="str">
        <f ca="1">IF(AND(C441="Abierto",D441="Urgente"),TODAY()-E441,"")</f>
        <v/>
      </c>
      <c r="N441" s="70" t="str">
        <f>IF(AND(C441="Abierto",D441="Urgente"),RANK(M441,$M$13:$M$787,0)+COUNTIF($M$13:M441,M441)-1,"")</f>
        <v/>
      </c>
      <c r="O441" s="70" t="str">
        <f>IF(AND(C441="Abierto",D441="Alta"),A441,"")</f>
        <v/>
      </c>
      <c r="P441" s="70" t="str">
        <f ca="1">IF(AND(C441="Abierto",D441="Alta"),TODAY()-E441,"")</f>
        <v/>
      </c>
      <c r="Q441" s="70" t="str">
        <f>IF(AND(C441="Abierto",D441="Alta"),RANK(P441,$P$13:$P$787,0)+COUNTIF($P$13:P441,P441)-1+MAX(N:N),"")</f>
        <v/>
      </c>
      <c r="R441" s="70" t="str">
        <f>IF(AND(C441="Abierto",D441="Media"),A441,"")</f>
        <v/>
      </c>
      <c r="S441" s="70" t="str">
        <f ca="1">IF(AND(C441="Abierto",D441="Media"),TODAY()-E441,"")</f>
        <v/>
      </c>
      <c r="T441" s="70" t="str">
        <f>IF(AND(C441="Abierto",D441="Media"),RANK(S441,$S$13:$S$787,0)+COUNTIF($S$13:S441,S441)-1+MAX(N:N,Q:Q),"")</f>
        <v/>
      </c>
      <c r="U441" s="70" t="str">
        <f>IF(AND(C441="Abierto",D441="Baja"),A441,"")</f>
        <v/>
      </c>
      <c r="V441" s="70" t="str">
        <f ca="1">IF(AND(C441="Abierto",D441="Baja"),TODAY()-E441,"")</f>
        <v/>
      </c>
      <c r="W441" s="70" t="str">
        <f>IF(AND(C441="Abierto",D441="Baja"),RANK(V441,$V$13:$V$787,0)+COUNTIF($V$13:V441,V441)-1+MAX(N:N,Q:Q,T:T),"")</f>
        <v/>
      </c>
      <c r="X441" s="83" t="str">
        <f>IF(OR(C441="Resuelto",C441=""),"",SUM(N441,Q441,T441,W441))</f>
        <v/>
      </c>
      <c r="Y441" s="83" t="str">
        <f>IF(OR(C441="Resuelto",C441=""),"",SUM(M441,P441,S441,V441))</f>
        <v/>
      </c>
      <c r="Z441" s="83" t="str">
        <f>IF(OR(C441="Resuelto",C441=""),"",SUM(L441,O441,R441,U441))</f>
        <v/>
      </c>
      <c r="AA441" s="16">
        <v>650</v>
      </c>
      <c r="AB441" s="16" t="str">
        <f t="shared" si="8"/>
        <v/>
      </c>
      <c r="AC441" s="71" t="str">
        <f t="shared" si="9"/>
        <v/>
      </c>
      <c r="AH441" s="74" t="str">
        <f>IF(AI441="","",MAX($AH$5:AH440)+1)</f>
        <v/>
      </c>
      <c r="AI441" s="23" t="str">
        <f>IF(G440="","",IF(COUNTIF($AI$11:AI440,G440)=0,G440,""))</f>
        <v/>
      </c>
      <c r="AJ441" s="23" t="str">
        <f t="shared" si="10"/>
        <v/>
      </c>
      <c r="AK441" s="69"/>
    </row>
    <row r="442" spans="1:37" x14ac:dyDescent="0.25">
      <c r="A442" s="81"/>
      <c r="B442" s="81"/>
      <c r="C442" s="81"/>
      <c r="D442" s="81"/>
      <c r="E442" s="80"/>
      <c r="F442" s="80"/>
      <c r="G442" s="81"/>
      <c r="H442" s="80"/>
      <c r="I442" s="82" t="str">
        <f t="shared" si="7"/>
        <v/>
      </c>
      <c r="J442" s="82"/>
      <c r="K442" s="82"/>
      <c r="L442" s="70" t="str">
        <f>IF(AND(C442="Abierto",D442="Urgente"),A442,"")</f>
        <v/>
      </c>
      <c r="M442" s="70" t="str">
        <f ca="1">IF(AND(C442="Abierto",D442="Urgente"),TODAY()-E442,"")</f>
        <v/>
      </c>
      <c r="N442" s="70" t="str">
        <f>IF(AND(C442="Abierto",D442="Urgente"),RANK(M442,$M$13:$M$787,0)+COUNTIF($M$13:M442,M442)-1,"")</f>
        <v/>
      </c>
      <c r="O442" s="70" t="str">
        <f>IF(AND(C442="Abierto",D442="Alta"),A442,"")</f>
        <v/>
      </c>
      <c r="P442" s="70" t="str">
        <f ca="1">IF(AND(C442="Abierto",D442="Alta"),TODAY()-E442,"")</f>
        <v/>
      </c>
      <c r="Q442" s="70" t="str">
        <f>IF(AND(C442="Abierto",D442="Alta"),RANK(P442,$P$13:$P$787,0)+COUNTIF($P$13:P442,P442)-1+MAX(N:N),"")</f>
        <v/>
      </c>
      <c r="R442" s="70" t="str">
        <f>IF(AND(C442="Abierto",D442="Media"),A442,"")</f>
        <v/>
      </c>
      <c r="S442" s="70" t="str">
        <f ca="1">IF(AND(C442="Abierto",D442="Media"),TODAY()-E442,"")</f>
        <v/>
      </c>
      <c r="T442" s="70" t="str">
        <f>IF(AND(C442="Abierto",D442="Media"),RANK(S442,$S$13:$S$787,0)+COUNTIF($S$13:S442,S442)-1+MAX(N:N,Q:Q),"")</f>
        <v/>
      </c>
      <c r="U442" s="70" t="str">
        <f>IF(AND(C442="Abierto",D442="Baja"),A442,"")</f>
        <v/>
      </c>
      <c r="V442" s="70" t="str">
        <f ca="1">IF(AND(C442="Abierto",D442="Baja"),TODAY()-E442,"")</f>
        <v/>
      </c>
      <c r="W442" s="70" t="str">
        <f>IF(AND(C442="Abierto",D442="Baja"),RANK(V442,$V$13:$V$787,0)+COUNTIF($V$13:V442,V442)-1+MAX(N:N,Q:Q,T:T),"")</f>
        <v/>
      </c>
      <c r="X442" s="83" t="str">
        <f>IF(OR(C442="Resuelto",C442=""),"",SUM(N442,Q442,T442,W442))</f>
        <v/>
      </c>
      <c r="Y442" s="83" t="str">
        <f>IF(OR(C442="Resuelto",C442=""),"",SUM(M442,P442,S442,V442))</f>
        <v/>
      </c>
      <c r="Z442" s="83" t="str">
        <f>IF(OR(C442="Resuelto",C442=""),"",SUM(L442,O442,R442,U442))</f>
        <v/>
      </c>
      <c r="AA442" s="16">
        <v>651</v>
      </c>
      <c r="AB442" s="16" t="str">
        <f t="shared" si="8"/>
        <v/>
      </c>
      <c r="AC442" s="71" t="str">
        <f t="shared" si="9"/>
        <v/>
      </c>
      <c r="AH442" s="74" t="str">
        <f>IF(AI442="","",MAX($AH$5:AH441)+1)</f>
        <v/>
      </c>
      <c r="AI442" s="23" t="str">
        <f>IF(G441="","",IF(COUNTIF($AI$11:AI441,G441)=0,G441,""))</f>
        <v/>
      </c>
      <c r="AJ442" s="23" t="str">
        <f t="shared" si="10"/>
        <v/>
      </c>
      <c r="AK442" s="69"/>
    </row>
    <row r="443" spans="1:37" x14ac:dyDescent="0.25">
      <c r="A443" s="81"/>
      <c r="B443" s="81"/>
      <c r="C443" s="81"/>
      <c r="D443" s="81"/>
      <c r="E443" s="80"/>
      <c r="F443" s="80"/>
      <c r="G443" s="81"/>
      <c r="H443" s="80"/>
      <c r="I443" s="82" t="str">
        <f t="shared" si="7"/>
        <v/>
      </c>
      <c r="J443" s="82"/>
      <c r="K443" s="82"/>
      <c r="L443" s="70" t="str">
        <f>IF(AND(C443="Abierto",D443="Urgente"),A443,"")</f>
        <v/>
      </c>
      <c r="M443" s="70" t="str">
        <f ca="1">IF(AND(C443="Abierto",D443="Urgente"),TODAY()-E443,"")</f>
        <v/>
      </c>
      <c r="N443" s="70" t="str">
        <f>IF(AND(C443="Abierto",D443="Urgente"),RANK(M443,$M$13:$M$787,0)+COUNTIF($M$13:M443,M443)-1,"")</f>
        <v/>
      </c>
      <c r="O443" s="70" t="str">
        <f>IF(AND(C443="Abierto",D443="Alta"),A443,"")</f>
        <v/>
      </c>
      <c r="P443" s="70" t="str">
        <f ca="1">IF(AND(C443="Abierto",D443="Alta"),TODAY()-E443,"")</f>
        <v/>
      </c>
      <c r="Q443" s="70" t="str">
        <f>IF(AND(C443="Abierto",D443="Alta"),RANK(P443,$P$13:$P$787,0)+COUNTIF($P$13:P443,P443)-1+MAX(N:N),"")</f>
        <v/>
      </c>
      <c r="R443" s="70" t="str">
        <f>IF(AND(C443="Abierto",D443="Media"),A443,"")</f>
        <v/>
      </c>
      <c r="S443" s="70" t="str">
        <f ca="1">IF(AND(C443="Abierto",D443="Media"),TODAY()-E443,"")</f>
        <v/>
      </c>
      <c r="T443" s="70" t="str">
        <f>IF(AND(C443="Abierto",D443="Media"),RANK(S443,$S$13:$S$787,0)+COUNTIF($S$13:S443,S443)-1+MAX(N:N,Q:Q),"")</f>
        <v/>
      </c>
      <c r="U443" s="70" t="str">
        <f>IF(AND(C443="Abierto",D443="Baja"),A443,"")</f>
        <v/>
      </c>
      <c r="V443" s="70" t="str">
        <f ca="1">IF(AND(C443="Abierto",D443="Baja"),TODAY()-E443,"")</f>
        <v/>
      </c>
      <c r="W443" s="70" t="str">
        <f>IF(AND(C443="Abierto",D443="Baja"),RANK(V443,$V$13:$V$787,0)+COUNTIF($V$13:V443,V443)-1+MAX(N:N,Q:Q,T:T),"")</f>
        <v/>
      </c>
      <c r="X443" s="83" t="str">
        <f>IF(OR(C443="Resuelto",C443=""),"",SUM(N443,Q443,T443,W443))</f>
        <v/>
      </c>
      <c r="Y443" s="83" t="str">
        <f>IF(OR(C443="Resuelto",C443=""),"",SUM(M443,P443,S443,V443))</f>
        <v/>
      </c>
      <c r="Z443" s="83" t="str">
        <f>IF(OR(C443="Resuelto",C443=""),"",SUM(L443,O443,R443,U443))</f>
        <v/>
      </c>
      <c r="AA443" s="16">
        <v>652</v>
      </c>
      <c r="AB443" s="16" t="str">
        <f t="shared" si="8"/>
        <v/>
      </c>
      <c r="AC443" s="71" t="str">
        <f t="shared" si="9"/>
        <v/>
      </c>
      <c r="AH443" s="74" t="str">
        <f>IF(AI443="","",MAX($AH$5:AH442)+1)</f>
        <v/>
      </c>
      <c r="AI443" s="23" t="str">
        <f>IF(G442="","",IF(COUNTIF($AI$11:AI442,G442)=0,G442,""))</f>
        <v/>
      </c>
      <c r="AJ443" s="23" t="str">
        <f t="shared" si="10"/>
        <v/>
      </c>
      <c r="AK443" s="69"/>
    </row>
    <row r="444" spans="1:37" x14ac:dyDescent="0.25">
      <c r="A444" s="81"/>
      <c r="B444" s="81"/>
      <c r="C444" s="81"/>
      <c r="D444" s="81"/>
      <c r="E444" s="80"/>
      <c r="F444" s="80"/>
      <c r="G444" s="81"/>
      <c r="H444" s="80"/>
      <c r="I444" s="82" t="str">
        <f t="shared" si="7"/>
        <v/>
      </c>
      <c r="J444" s="82"/>
      <c r="K444" s="82"/>
      <c r="L444" s="70" t="str">
        <f>IF(AND(C444="Abierto",D444="Urgente"),A444,"")</f>
        <v/>
      </c>
      <c r="M444" s="70" t="str">
        <f ca="1">IF(AND(C444="Abierto",D444="Urgente"),TODAY()-E444,"")</f>
        <v/>
      </c>
      <c r="N444" s="70" t="str">
        <f>IF(AND(C444="Abierto",D444="Urgente"),RANK(M444,$M$13:$M$787,0)+COUNTIF($M$13:M444,M444)-1,"")</f>
        <v/>
      </c>
      <c r="O444" s="70" t="str">
        <f>IF(AND(C444="Abierto",D444="Alta"),A444,"")</f>
        <v/>
      </c>
      <c r="P444" s="70" t="str">
        <f ca="1">IF(AND(C444="Abierto",D444="Alta"),TODAY()-E444,"")</f>
        <v/>
      </c>
      <c r="Q444" s="70" t="str">
        <f>IF(AND(C444="Abierto",D444="Alta"),RANK(P444,$P$13:$P$787,0)+COUNTIF($P$13:P444,P444)-1+MAX(N:N),"")</f>
        <v/>
      </c>
      <c r="R444" s="70" t="str">
        <f>IF(AND(C444="Abierto",D444="Media"),A444,"")</f>
        <v/>
      </c>
      <c r="S444" s="70" t="str">
        <f ca="1">IF(AND(C444="Abierto",D444="Media"),TODAY()-E444,"")</f>
        <v/>
      </c>
      <c r="T444" s="70" t="str">
        <f>IF(AND(C444="Abierto",D444="Media"),RANK(S444,$S$13:$S$787,0)+COUNTIF($S$13:S444,S444)-1+MAX(N:N,Q:Q),"")</f>
        <v/>
      </c>
      <c r="U444" s="70" t="str">
        <f>IF(AND(C444="Abierto",D444="Baja"),A444,"")</f>
        <v/>
      </c>
      <c r="V444" s="70" t="str">
        <f ca="1">IF(AND(C444="Abierto",D444="Baja"),TODAY()-E444,"")</f>
        <v/>
      </c>
      <c r="W444" s="70" t="str">
        <f>IF(AND(C444="Abierto",D444="Baja"),RANK(V444,$V$13:$V$787,0)+COUNTIF($V$13:V444,V444)-1+MAX(N:N,Q:Q,T:T),"")</f>
        <v/>
      </c>
      <c r="X444" s="83" t="str">
        <f>IF(OR(C444="Resuelto",C444=""),"",SUM(N444,Q444,T444,W444))</f>
        <v/>
      </c>
      <c r="Y444" s="83" t="str">
        <f>IF(OR(C444="Resuelto",C444=""),"",SUM(M444,P444,S444,V444))</f>
        <v/>
      </c>
      <c r="Z444" s="83" t="str">
        <f>IF(OR(C444="Resuelto",C444=""),"",SUM(L444,O444,R444,U444))</f>
        <v/>
      </c>
      <c r="AA444" s="16">
        <v>653</v>
      </c>
      <c r="AB444" s="16" t="str">
        <f t="shared" si="8"/>
        <v/>
      </c>
      <c r="AC444" s="71" t="str">
        <f t="shared" si="9"/>
        <v/>
      </c>
      <c r="AH444" s="74" t="str">
        <f>IF(AI444="","",MAX($AH$5:AH443)+1)</f>
        <v/>
      </c>
      <c r="AI444" s="23" t="str">
        <f>IF(G443="","",IF(COUNTIF($AI$11:AI443,G443)=0,G443,""))</f>
        <v/>
      </c>
      <c r="AJ444" s="23" t="str">
        <f t="shared" si="10"/>
        <v/>
      </c>
      <c r="AK444" s="69"/>
    </row>
    <row r="445" spans="1:37" x14ac:dyDescent="0.25">
      <c r="A445" s="81"/>
      <c r="B445" s="81"/>
      <c r="C445" s="81"/>
      <c r="D445" s="81"/>
      <c r="E445" s="80"/>
      <c r="F445" s="80"/>
      <c r="G445" s="81"/>
      <c r="H445" s="80"/>
      <c r="I445" s="82" t="str">
        <f t="shared" si="7"/>
        <v/>
      </c>
      <c r="J445" s="82"/>
      <c r="K445" s="82"/>
      <c r="L445" s="70" t="str">
        <f>IF(AND(C445="Abierto",D445="Urgente"),A445,"")</f>
        <v/>
      </c>
      <c r="M445" s="70" t="str">
        <f ca="1">IF(AND(C445="Abierto",D445="Urgente"),TODAY()-E445,"")</f>
        <v/>
      </c>
      <c r="N445" s="70" t="str">
        <f>IF(AND(C445="Abierto",D445="Urgente"),RANK(M445,$M$13:$M$787,0)+COUNTIF($M$13:M445,M445)-1,"")</f>
        <v/>
      </c>
      <c r="O445" s="70" t="str">
        <f>IF(AND(C445="Abierto",D445="Alta"),A445,"")</f>
        <v/>
      </c>
      <c r="P445" s="70" t="str">
        <f ca="1">IF(AND(C445="Abierto",D445="Alta"),TODAY()-E445,"")</f>
        <v/>
      </c>
      <c r="Q445" s="70" t="str">
        <f>IF(AND(C445="Abierto",D445="Alta"),RANK(P445,$P$13:$P$787,0)+COUNTIF($P$13:P445,P445)-1+MAX(N:N),"")</f>
        <v/>
      </c>
      <c r="R445" s="70" t="str">
        <f>IF(AND(C445="Abierto",D445="Media"),A445,"")</f>
        <v/>
      </c>
      <c r="S445" s="70" t="str">
        <f ca="1">IF(AND(C445="Abierto",D445="Media"),TODAY()-E445,"")</f>
        <v/>
      </c>
      <c r="T445" s="70" t="str">
        <f>IF(AND(C445="Abierto",D445="Media"),RANK(S445,$S$13:$S$787,0)+COUNTIF($S$13:S445,S445)-1+MAX(N:N,Q:Q),"")</f>
        <v/>
      </c>
      <c r="U445" s="70" t="str">
        <f>IF(AND(C445="Abierto",D445="Baja"),A445,"")</f>
        <v/>
      </c>
      <c r="V445" s="70" t="str">
        <f ca="1">IF(AND(C445="Abierto",D445="Baja"),TODAY()-E445,"")</f>
        <v/>
      </c>
      <c r="W445" s="70" t="str">
        <f>IF(AND(C445="Abierto",D445="Baja"),RANK(V445,$V$13:$V$787,0)+COUNTIF($V$13:V445,V445)-1+MAX(N:N,Q:Q,T:T),"")</f>
        <v/>
      </c>
      <c r="X445" s="83" t="str">
        <f>IF(OR(C445="Resuelto",C445=""),"",SUM(N445,Q445,T445,W445))</f>
        <v/>
      </c>
      <c r="Y445" s="83" t="str">
        <f>IF(OR(C445="Resuelto",C445=""),"",SUM(M445,P445,S445,V445))</f>
        <v/>
      </c>
      <c r="Z445" s="83" t="str">
        <f>IF(OR(C445="Resuelto",C445=""),"",SUM(L445,O445,R445,U445))</f>
        <v/>
      </c>
      <c r="AA445" s="16">
        <v>654</v>
      </c>
      <c r="AB445" s="16" t="str">
        <f t="shared" si="8"/>
        <v/>
      </c>
      <c r="AC445" s="71" t="str">
        <f t="shared" si="9"/>
        <v/>
      </c>
      <c r="AH445" s="74" t="str">
        <f>IF(AI445="","",MAX($AH$5:AH444)+1)</f>
        <v/>
      </c>
      <c r="AI445" s="23" t="str">
        <f>IF(G444="","",IF(COUNTIF($AI$11:AI444,G444)=0,G444,""))</f>
        <v/>
      </c>
      <c r="AJ445" s="23" t="str">
        <f t="shared" si="10"/>
        <v/>
      </c>
      <c r="AK445" s="69"/>
    </row>
    <row r="446" spans="1:37" x14ac:dyDescent="0.25">
      <c r="A446" s="81"/>
      <c r="B446" s="81"/>
      <c r="C446" s="81"/>
      <c r="D446" s="81"/>
      <c r="E446" s="80"/>
      <c r="F446" s="80"/>
      <c r="G446" s="81"/>
      <c r="H446" s="80"/>
      <c r="I446" s="82" t="str">
        <f t="shared" si="7"/>
        <v/>
      </c>
      <c r="J446" s="82"/>
      <c r="K446" s="82"/>
      <c r="L446" s="70" t="str">
        <f>IF(AND(C446="Abierto",D446="Urgente"),A446,"")</f>
        <v/>
      </c>
      <c r="M446" s="70" t="str">
        <f ca="1">IF(AND(C446="Abierto",D446="Urgente"),TODAY()-E446,"")</f>
        <v/>
      </c>
      <c r="N446" s="70" t="str">
        <f>IF(AND(C446="Abierto",D446="Urgente"),RANK(M446,$M$13:$M$787,0)+COUNTIF($M$13:M446,M446)-1,"")</f>
        <v/>
      </c>
      <c r="O446" s="70" t="str">
        <f>IF(AND(C446="Abierto",D446="Alta"),A446,"")</f>
        <v/>
      </c>
      <c r="P446" s="70" t="str">
        <f ca="1">IF(AND(C446="Abierto",D446="Alta"),TODAY()-E446,"")</f>
        <v/>
      </c>
      <c r="Q446" s="70" t="str">
        <f>IF(AND(C446="Abierto",D446="Alta"),RANK(P446,$P$13:$P$787,0)+COUNTIF($P$13:P446,P446)-1+MAX(N:N),"")</f>
        <v/>
      </c>
      <c r="R446" s="70" t="str">
        <f>IF(AND(C446="Abierto",D446="Media"),A446,"")</f>
        <v/>
      </c>
      <c r="S446" s="70" t="str">
        <f ca="1">IF(AND(C446="Abierto",D446="Media"),TODAY()-E446,"")</f>
        <v/>
      </c>
      <c r="T446" s="70" t="str">
        <f>IF(AND(C446="Abierto",D446="Media"),RANK(S446,$S$13:$S$787,0)+COUNTIF($S$13:S446,S446)-1+MAX(N:N,Q:Q),"")</f>
        <v/>
      </c>
      <c r="U446" s="70" t="str">
        <f>IF(AND(C446="Abierto",D446="Baja"),A446,"")</f>
        <v/>
      </c>
      <c r="V446" s="70" t="str">
        <f ca="1">IF(AND(C446="Abierto",D446="Baja"),TODAY()-E446,"")</f>
        <v/>
      </c>
      <c r="W446" s="70" t="str">
        <f>IF(AND(C446="Abierto",D446="Baja"),RANK(V446,$V$13:$V$787,0)+COUNTIF($V$13:V446,V446)-1+MAX(N:N,Q:Q,T:T),"")</f>
        <v/>
      </c>
      <c r="X446" s="83" t="str">
        <f>IF(OR(C446="Resuelto",C446=""),"",SUM(N446,Q446,T446,W446))</f>
        <v/>
      </c>
      <c r="Y446" s="83" t="str">
        <f>IF(OR(C446="Resuelto",C446=""),"",SUM(M446,P446,S446,V446))</f>
        <v/>
      </c>
      <c r="Z446" s="83" t="str">
        <f>IF(OR(C446="Resuelto",C446=""),"",SUM(L446,O446,R446,U446))</f>
        <v/>
      </c>
      <c r="AA446" s="16">
        <v>655</v>
      </c>
      <c r="AB446" s="16" t="str">
        <f t="shared" si="8"/>
        <v/>
      </c>
      <c r="AC446" s="71" t="str">
        <f t="shared" si="9"/>
        <v/>
      </c>
      <c r="AH446" s="74" t="str">
        <f>IF(AI446="","",MAX($AH$5:AH445)+1)</f>
        <v/>
      </c>
      <c r="AI446" s="23" t="str">
        <f>IF(G445="","",IF(COUNTIF($AI$11:AI445,G445)=0,G445,""))</f>
        <v/>
      </c>
      <c r="AJ446" s="23" t="str">
        <f t="shared" si="10"/>
        <v/>
      </c>
      <c r="AK446" s="69"/>
    </row>
    <row r="447" spans="1:37" x14ac:dyDescent="0.25">
      <c r="A447" s="81"/>
      <c r="B447" s="81"/>
      <c r="C447" s="81"/>
      <c r="D447" s="81"/>
      <c r="E447" s="80"/>
      <c r="F447" s="80"/>
      <c r="G447" s="81"/>
      <c r="H447" s="80"/>
      <c r="I447" s="82" t="str">
        <f t="shared" si="7"/>
        <v/>
      </c>
      <c r="J447" s="82"/>
      <c r="K447" s="82"/>
      <c r="L447" s="70" t="str">
        <f>IF(AND(C447="Abierto",D447="Urgente"),A447,"")</f>
        <v/>
      </c>
      <c r="M447" s="70" t="str">
        <f ca="1">IF(AND(C447="Abierto",D447="Urgente"),TODAY()-E447,"")</f>
        <v/>
      </c>
      <c r="N447" s="70" t="str">
        <f>IF(AND(C447="Abierto",D447="Urgente"),RANK(M447,$M$13:$M$787,0)+COUNTIF($M$13:M447,M447)-1,"")</f>
        <v/>
      </c>
      <c r="O447" s="70" t="str">
        <f>IF(AND(C447="Abierto",D447="Alta"),A447,"")</f>
        <v/>
      </c>
      <c r="P447" s="70" t="str">
        <f ca="1">IF(AND(C447="Abierto",D447="Alta"),TODAY()-E447,"")</f>
        <v/>
      </c>
      <c r="Q447" s="70" t="str">
        <f>IF(AND(C447="Abierto",D447="Alta"),RANK(P447,$P$13:$P$787,0)+COUNTIF($P$13:P447,P447)-1+MAX(N:N),"")</f>
        <v/>
      </c>
      <c r="R447" s="70" t="str">
        <f>IF(AND(C447="Abierto",D447="Media"),A447,"")</f>
        <v/>
      </c>
      <c r="S447" s="70" t="str">
        <f ca="1">IF(AND(C447="Abierto",D447="Media"),TODAY()-E447,"")</f>
        <v/>
      </c>
      <c r="T447" s="70" t="str">
        <f>IF(AND(C447="Abierto",D447="Media"),RANK(S447,$S$13:$S$787,0)+COUNTIF($S$13:S447,S447)-1+MAX(N:N,Q:Q),"")</f>
        <v/>
      </c>
      <c r="U447" s="70" t="str">
        <f>IF(AND(C447="Abierto",D447="Baja"),A447,"")</f>
        <v/>
      </c>
      <c r="V447" s="70" t="str">
        <f ca="1">IF(AND(C447="Abierto",D447="Baja"),TODAY()-E447,"")</f>
        <v/>
      </c>
      <c r="W447" s="70" t="str">
        <f>IF(AND(C447="Abierto",D447="Baja"),RANK(V447,$V$13:$V$787,0)+COUNTIF($V$13:V447,V447)-1+MAX(N:N,Q:Q,T:T),"")</f>
        <v/>
      </c>
      <c r="X447" s="83" t="str">
        <f>IF(OR(C447="Resuelto",C447=""),"",SUM(N447,Q447,T447,W447))</f>
        <v/>
      </c>
      <c r="Y447" s="83" t="str">
        <f>IF(OR(C447="Resuelto",C447=""),"",SUM(M447,P447,S447,V447))</f>
        <v/>
      </c>
      <c r="Z447" s="83" t="str">
        <f>IF(OR(C447="Resuelto",C447=""),"",SUM(L447,O447,R447,U447))</f>
        <v/>
      </c>
      <c r="AA447" s="16">
        <v>656</v>
      </c>
      <c r="AB447" s="16" t="str">
        <f t="shared" si="8"/>
        <v/>
      </c>
      <c r="AC447" s="71" t="str">
        <f t="shared" si="9"/>
        <v/>
      </c>
      <c r="AH447" s="74" t="str">
        <f>IF(AI447="","",MAX($AH$5:AH446)+1)</f>
        <v/>
      </c>
      <c r="AI447" s="23" t="str">
        <f>IF(G446="","",IF(COUNTIF($AI$11:AI446,G446)=0,G446,""))</f>
        <v/>
      </c>
      <c r="AJ447" s="23" t="str">
        <f t="shared" si="10"/>
        <v/>
      </c>
      <c r="AK447" s="69"/>
    </row>
    <row r="448" spans="1:37" x14ac:dyDescent="0.25">
      <c r="A448" s="81"/>
      <c r="B448" s="81"/>
      <c r="C448" s="81"/>
      <c r="D448" s="81"/>
      <c r="E448" s="80"/>
      <c r="F448" s="80"/>
      <c r="G448" s="81"/>
      <c r="H448" s="80"/>
      <c r="I448" s="82" t="str">
        <f t="shared" si="7"/>
        <v/>
      </c>
      <c r="J448" s="82"/>
      <c r="K448" s="82"/>
      <c r="L448" s="70" t="str">
        <f>IF(AND(C448="Abierto",D448="Urgente"),A448,"")</f>
        <v/>
      </c>
      <c r="M448" s="70" t="str">
        <f ca="1">IF(AND(C448="Abierto",D448="Urgente"),TODAY()-E448,"")</f>
        <v/>
      </c>
      <c r="N448" s="70" t="str">
        <f>IF(AND(C448="Abierto",D448="Urgente"),RANK(M448,$M$13:$M$787,0)+COUNTIF($M$13:M448,M448)-1,"")</f>
        <v/>
      </c>
      <c r="O448" s="70" t="str">
        <f>IF(AND(C448="Abierto",D448="Alta"),A448,"")</f>
        <v/>
      </c>
      <c r="P448" s="70" t="str">
        <f ca="1">IF(AND(C448="Abierto",D448="Alta"),TODAY()-E448,"")</f>
        <v/>
      </c>
      <c r="Q448" s="70" t="str">
        <f>IF(AND(C448="Abierto",D448="Alta"),RANK(P448,$P$13:$P$787,0)+COUNTIF($P$13:P448,P448)-1+MAX(N:N),"")</f>
        <v/>
      </c>
      <c r="R448" s="70" t="str">
        <f>IF(AND(C448="Abierto",D448="Media"),A448,"")</f>
        <v/>
      </c>
      <c r="S448" s="70" t="str">
        <f ca="1">IF(AND(C448="Abierto",D448="Media"),TODAY()-E448,"")</f>
        <v/>
      </c>
      <c r="T448" s="70" t="str">
        <f>IF(AND(C448="Abierto",D448="Media"),RANK(S448,$S$13:$S$787,0)+COUNTIF($S$13:S448,S448)-1+MAX(N:N,Q:Q),"")</f>
        <v/>
      </c>
      <c r="U448" s="70" t="str">
        <f>IF(AND(C448="Abierto",D448="Baja"),A448,"")</f>
        <v/>
      </c>
      <c r="V448" s="70" t="str">
        <f ca="1">IF(AND(C448="Abierto",D448="Baja"),TODAY()-E448,"")</f>
        <v/>
      </c>
      <c r="W448" s="70" t="str">
        <f>IF(AND(C448="Abierto",D448="Baja"),RANK(V448,$V$13:$V$787,0)+COUNTIF($V$13:V448,V448)-1+MAX(N:N,Q:Q,T:T),"")</f>
        <v/>
      </c>
      <c r="X448" s="83" t="str">
        <f>IF(OR(C448="Resuelto",C448=""),"",SUM(N448,Q448,T448,W448))</f>
        <v/>
      </c>
      <c r="Y448" s="83" t="str">
        <f>IF(OR(C448="Resuelto",C448=""),"",SUM(M448,P448,S448,V448))</f>
        <v/>
      </c>
      <c r="Z448" s="83" t="str">
        <f>IF(OR(C448="Resuelto",C448=""),"",SUM(L448,O448,R448,U448))</f>
        <v/>
      </c>
      <c r="AA448" s="16">
        <v>657</v>
      </c>
      <c r="AB448" s="16" t="str">
        <f t="shared" si="8"/>
        <v/>
      </c>
      <c r="AC448" s="71" t="str">
        <f t="shared" si="9"/>
        <v/>
      </c>
      <c r="AH448" s="74" t="str">
        <f>IF(AI448="","",MAX($AH$5:AH447)+1)</f>
        <v/>
      </c>
      <c r="AI448" s="23" t="str">
        <f>IF(G447="","",IF(COUNTIF($AI$11:AI447,G447)=0,G447,""))</f>
        <v/>
      </c>
      <c r="AJ448" s="23" t="str">
        <f t="shared" si="10"/>
        <v/>
      </c>
      <c r="AK448" s="69"/>
    </row>
    <row r="449" spans="1:37" x14ac:dyDescent="0.25">
      <c r="A449" s="81"/>
      <c r="B449" s="81"/>
      <c r="C449" s="81"/>
      <c r="D449" s="81"/>
      <c r="E449" s="80"/>
      <c r="F449" s="80"/>
      <c r="G449" s="81"/>
      <c r="H449" s="80"/>
      <c r="I449" s="82" t="str">
        <f t="shared" si="7"/>
        <v/>
      </c>
      <c r="J449" s="82"/>
      <c r="K449" s="82"/>
      <c r="L449" s="70" t="str">
        <f>IF(AND(C449="Abierto",D449="Urgente"),A449,"")</f>
        <v/>
      </c>
      <c r="M449" s="70" t="str">
        <f ca="1">IF(AND(C449="Abierto",D449="Urgente"),TODAY()-E449,"")</f>
        <v/>
      </c>
      <c r="N449" s="70" t="str">
        <f>IF(AND(C449="Abierto",D449="Urgente"),RANK(M449,$M$13:$M$787,0)+COUNTIF($M$13:M449,M449)-1,"")</f>
        <v/>
      </c>
      <c r="O449" s="70" t="str">
        <f>IF(AND(C449="Abierto",D449="Alta"),A449,"")</f>
        <v/>
      </c>
      <c r="P449" s="70" t="str">
        <f ca="1">IF(AND(C449="Abierto",D449="Alta"),TODAY()-E449,"")</f>
        <v/>
      </c>
      <c r="Q449" s="70" t="str">
        <f>IF(AND(C449="Abierto",D449="Alta"),RANK(P449,$P$13:$P$787,0)+COUNTIF($P$13:P449,P449)-1+MAX(N:N),"")</f>
        <v/>
      </c>
      <c r="R449" s="70" t="str">
        <f>IF(AND(C449="Abierto",D449="Media"),A449,"")</f>
        <v/>
      </c>
      <c r="S449" s="70" t="str">
        <f ca="1">IF(AND(C449="Abierto",D449="Media"),TODAY()-E449,"")</f>
        <v/>
      </c>
      <c r="T449" s="70" t="str">
        <f>IF(AND(C449="Abierto",D449="Media"),RANK(S449,$S$13:$S$787,0)+COUNTIF($S$13:S449,S449)-1+MAX(N:N,Q:Q),"")</f>
        <v/>
      </c>
      <c r="U449" s="70" t="str">
        <f>IF(AND(C449="Abierto",D449="Baja"),A449,"")</f>
        <v/>
      </c>
      <c r="V449" s="70" t="str">
        <f ca="1">IF(AND(C449="Abierto",D449="Baja"),TODAY()-E449,"")</f>
        <v/>
      </c>
      <c r="W449" s="70" t="str">
        <f>IF(AND(C449="Abierto",D449="Baja"),RANK(V449,$V$13:$V$787,0)+COUNTIF($V$13:V449,V449)-1+MAX(N:N,Q:Q,T:T),"")</f>
        <v/>
      </c>
      <c r="X449" s="83" t="str">
        <f>IF(OR(C449="Resuelto",C449=""),"",SUM(N449,Q449,T449,W449))</f>
        <v/>
      </c>
      <c r="Y449" s="83" t="str">
        <f>IF(OR(C449="Resuelto",C449=""),"",SUM(M449,P449,S449,V449))</f>
        <v/>
      </c>
      <c r="Z449" s="83" t="str">
        <f>IF(OR(C449="Resuelto",C449=""),"",SUM(L449,O449,R449,U449))</f>
        <v/>
      </c>
      <c r="AA449" s="16">
        <v>658</v>
      </c>
      <c r="AB449" s="16" t="str">
        <f t="shared" si="8"/>
        <v/>
      </c>
      <c r="AC449" s="71" t="str">
        <f t="shared" si="9"/>
        <v/>
      </c>
      <c r="AH449" s="74" t="str">
        <f>IF(AI449="","",MAX($AH$5:AH448)+1)</f>
        <v/>
      </c>
      <c r="AI449" s="23" t="str">
        <f>IF(G448="","",IF(COUNTIF($AI$11:AI448,G448)=0,G448,""))</f>
        <v/>
      </c>
      <c r="AJ449" s="23" t="str">
        <f t="shared" si="10"/>
        <v/>
      </c>
      <c r="AK449" s="69"/>
    </row>
    <row r="450" spans="1:37" x14ac:dyDescent="0.25">
      <c r="A450" s="81"/>
      <c r="B450" s="81"/>
      <c r="C450" s="81"/>
      <c r="D450" s="81"/>
      <c r="E450" s="80"/>
      <c r="F450" s="80"/>
      <c r="G450" s="81"/>
      <c r="H450" s="80"/>
      <c r="I450" s="82" t="str">
        <f t="shared" si="7"/>
        <v/>
      </c>
      <c r="J450" s="82"/>
      <c r="K450" s="82"/>
      <c r="L450" s="70" t="str">
        <f>IF(AND(C450="Abierto",D450="Urgente"),A450,"")</f>
        <v/>
      </c>
      <c r="M450" s="70" t="str">
        <f ca="1">IF(AND(C450="Abierto",D450="Urgente"),TODAY()-E450,"")</f>
        <v/>
      </c>
      <c r="N450" s="70" t="str">
        <f>IF(AND(C450="Abierto",D450="Urgente"),RANK(M450,$M$13:$M$787,0)+COUNTIF($M$13:M450,M450)-1,"")</f>
        <v/>
      </c>
      <c r="O450" s="70" t="str">
        <f>IF(AND(C450="Abierto",D450="Alta"),A450,"")</f>
        <v/>
      </c>
      <c r="P450" s="70" t="str">
        <f ca="1">IF(AND(C450="Abierto",D450="Alta"),TODAY()-E450,"")</f>
        <v/>
      </c>
      <c r="Q450" s="70" t="str">
        <f>IF(AND(C450="Abierto",D450="Alta"),RANK(P450,$P$13:$P$787,0)+COUNTIF($P$13:P450,P450)-1+MAX(N:N),"")</f>
        <v/>
      </c>
      <c r="R450" s="70" t="str">
        <f>IF(AND(C450="Abierto",D450="Media"),A450,"")</f>
        <v/>
      </c>
      <c r="S450" s="70" t="str">
        <f ca="1">IF(AND(C450="Abierto",D450="Media"),TODAY()-E450,"")</f>
        <v/>
      </c>
      <c r="T450" s="70" t="str">
        <f>IF(AND(C450="Abierto",D450="Media"),RANK(S450,$S$13:$S$787,0)+COUNTIF($S$13:S450,S450)-1+MAX(N:N,Q:Q),"")</f>
        <v/>
      </c>
      <c r="U450" s="70" t="str">
        <f>IF(AND(C450="Abierto",D450="Baja"),A450,"")</f>
        <v/>
      </c>
      <c r="V450" s="70" t="str">
        <f ca="1">IF(AND(C450="Abierto",D450="Baja"),TODAY()-E450,"")</f>
        <v/>
      </c>
      <c r="W450" s="70" t="str">
        <f>IF(AND(C450="Abierto",D450="Baja"),RANK(V450,$V$13:$V$787,0)+COUNTIF($V$13:V450,V450)-1+MAX(N:N,Q:Q,T:T),"")</f>
        <v/>
      </c>
      <c r="X450" s="83" t="str">
        <f>IF(OR(C450="Resuelto",C450=""),"",SUM(N450,Q450,T450,W450))</f>
        <v/>
      </c>
      <c r="Y450" s="83" t="str">
        <f>IF(OR(C450="Resuelto",C450=""),"",SUM(M450,P450,S450,V450))</f>
        <v/>
      </c>
      <c r="Z450" s="83" t="str">
        <f>IF(OR(C450="Resuelto",C450=""),"",SUM(L450,O450,R450,U450))</f>
        <v/>
      </c>
      <c r="AA450" s="16">
        <v>659</v>
      </c>
      <c r="AB450" s="16" t="str">
        <f t="shared" si="8"/>
        <v/>
      </c>
      <c r="AC450" s="71" t="str">
        <f t="shared" si="9"/>
        <v/>
      </c>
      <c r="AH450" s="74" t="str">
        <f>IF(AI450="","",MAX($AH$5:AH449)+1)</f>
        <v/>
      </c>
      <c r="AI450" s="23" t="str">
        <f>IF(G449="","",IF(COUNTIF($AI$11:AI449,G449)=0,G449,""))</f>
        <v/>
      </c>
      <c r="AJ450" s="23" t="str">
        <f t="shared" si="10"/>
        <v/>
      </c>
      <c r="AK450" s="69"/>
    </row>
    <row r="451" spans="1:37" x14ac:dyDescent="0.25">
      <c r="A451" s="81"/>
      <c r="B451" s="81"/>
      <c r="C451" s="81"/>
      <c r="D451" s="81"/>
      <c r="E451" s="80"/>
      <c r="F451" s="80"/>
      <c r="G451" s="81"/>
      <c r="H451" s="80"/>
      <c r="I451" s="82" t="str">
        <f t="shared" si="7"/>
        <v/>
      </c>
      <c r="J451" s="82"/>
      <c r="K451" s="82"/>
      <c r="L451" s="70" t="str">
        <f>IF(AND(C451="Abierto",D451="Urgente"),A451,"")</f>
        <v/>
      </c>
      <c r="M451" s="70" t="str">
        <f ca="1">IF(AND(C451="Abierto",D451="Urgente"),TODAY()-E451,"")</f>
        <v/>
      </c>
      <c r="N451" s="70" t="str">
        <f>IF(AND(C451="Abierto",D451="Urgente"),RANK(M451,$M$13:$M$787,0)+COUNTIF($M$13:M451,M451)-1,"")</f>
        <v/>
      </c>
      <c r="O451" s="70" t="str">
        <f>IF(AND(C451="Abierto",D451="Alta"),A451,"")</f>
        <v/>
      </c>
      <c r="P451" s="70" t="str">
        <f ca="1">IF(AND(C451="Abierto",D451="Alta"),TODAY()-E451,"")</f>
        <v/>
      </c>
      <c r="Q451" s="70" t="str">
        <f>IF(AND(C451="Abierto",D451="Alta"),RANK(P451,$P$13:$P$787,0)+COUNTIF($P$13:P451,P451)-1+MAX(N:N),"")</f>
        <v/>
      </c>
      <c r="R451" s="70" t="str">
        <f>IF(AND(C451="Abierto",D451="Media"),A451,"")</f>
        <v/>
      </c>
      <c r="S451" s="70" t="str">
        <f ca="1">IF(AND(C451="Abierto",D451="Media"),TODAY()-E451,"")</f>
        <v/>
      </c>
      <c r="T451" s="70" t="str">
        <f>IF(AND(C451="Abierto",D451="Media"),RANK(S451,$S$13:$S$787,0)+COUNTIF($S$13:S451,S451)-1+MAX(N:N,Q:Q),"")</f>
        <v/>
      </c>
      <c r="U451" s="70" t="str">
        <f>IF(AND(C451="Abierto",D451="Baja"),A451,"")</f>
        <v/>
      </c>
      <c r="V451" s="70" t="str">
        <f ca="1">IF(AND(C451="Abierto",D451="Baja"),TODAY()-E451,"")</f>
        <v/>
      </c>
      <c r="W451" s="70" t="str">
        <f>IF(AND(C451="Abierto",D451="Baja"),RANK(V451,$V$13:$V$787,0)+COUNTIF($V$13:V451,V451)-1+MAX(N:N,Q:Q,T:T),"")</f>
        <v/>
      </c>
      <c r="X451" s="83" t="str">
        <f>IF(OR(C451="Resuelto",C451=""),"",SUM(N451,Q451,T451,W451))</f>
        <v/>
      </c>
      <c r="Y451" s="83" t="str">
        <f>IF(OR(C451="Resuelto",C451=""),"",SUM(M451,P451,S451,V451))</f>
        <v/>
      </c>
      <c r="Z451" s="83" t="str">
        <f>IF(OR(C451="Resuelto",C451=""),"",SUM(L451,O451,R451,U451))</f>
        <v/>
      </c>
      <c r="AA451" s="16">
        <v>660</v>
      </c>
      <c r="AB451" s="16" t="str">
        <f t="shared" si="8"/>
        <v/>
      </c>
      <c r="AC451" s="71" t="str">
        <f t="shared" si="9"/>
        <v/>
      </c>
      <c r="AH451" s="74" t="str">
        <f>IF(AI451="","",MAX($AH$5:AH450)+1)</f>
        <v/>
      </c>
      <c r="AI451" s="23" t="str">
        <f>IF(G450="","",IF(COUNTIF($AI$11:AI450,G450)=0,G450,""))</f>
        <v/>
      </c>
      <c r="AJ451" s="23" t="str">
        <f t="shared" si="10"/>
        <v/>
      </c>
      <c r="AK451" s="69"/>
    </row>
    <row r="452" spans="1:37" x14ac:dyDescent="0.25">
      <c r="A452" s="81"/>
      <c r="B452" s="81"/>
      <c r="C452" s="81"/>
      <c r="D452" s="81"/>
      <c r="E452" s="80"/>
      <c r="F452" s="80"/>
      <c r="G452" s="81"/>
      <c r="H452" s="80"/>
      <c r="I452" s="82" t="str">
        <f t="shared" si="7"/>
        <v/>
      </c>
      <c r="J452" s="82"/>
      <c r="K452" s="82"/>
      <c r="L452" s="70" t="str">
        <f>IF(AND(C452="Abierto",D452="Urgente"),A452,"")</f>
        <v/>
      </c>
      <c r="M452" s="70" t="str">
        <f ca="1">IF(AND(C452="Abierto",D452="Urgente"),TODAY()-E452,"")</f>
        <v/>
      </c>
      <c r="N452" s="70" t="str">
        <f>IF(AND(C452="Abierto",D452="Urgente"),RANK(M452,$M$13:$M$787,0)+COUNTIF($M$13:M452,M452)-1,"")</f>
        <v/>
      </c>
      <c r="O452" s="70" t="str">
        <f>IF(AND(C452="Abierto",D452="Alta"),A452,"")</f>
        <v/>
      </c>
      <c r="P452" s="70" t="str">
        <f ca="1">IF(AND(C452="Abierto",D452="Alta"),TODAY()-E452,"")</f>
        <v/>
      </c>
      <c r="Q452" s="70" t="str">
        <f>IF(AND(C452="Abierto",D452="Alta"),RANK(P452,$P$13:$P$787,0)+COUNTIF($P$13:P452,P452)-1+MAX(N:N),"")</f>
        <v/>
      </c>
      <c r="R452" s="70" t="str">
        <f>IF(AND(C452="Abierto",D452="Media"),A452,"")</f>
        <v/>
      </c>
      <c r="S452" s="70" t="str">
        <f ca="1">IF(AND(C452="Abierto",D452="Media"),TODAY()-E452,"")</f>
        <v/>
      </c>
      <c r="T452" s="70" t="str">
        <f>IF(AND(C452="Abierto",D452="Media"),RANK(S452,$S$13:$S$787,0)+COUNTIF($S$13:S452,S452)-1+MAX(N:N,Q:Q),"")</f>
        <v/>
      </c>
      <c r="U452" s="70" t="str">
        <f>IF(AND(C452="Abierto",D452="Baja"),A452,"")</f>
        <v/>
      </c>
      <c r="V452" s="70" t="str">
        <f ca="1">IF(AND(C452="Abierto",D452="Baja"),TODAY()-E452,"")</f>
        <v/>
      </c>
      <c r="W452" s="70" t="str">
        <f>IF(AND(C452="Abierto",D452="Baja"),RANK(V452,$V$13:$V$787,0)+COUNTIF($V$13:V452,V452)-1+MAX(N:N,Q:Q,T:T),"")</f>
        <v/>
      </c>
      <c r="X452" s="83" t="str">
        <f>IF(OR(C452="Resuelto",C452=""),"",SUM(N452,Q452,T452,W452))</f>
        <v/>
      </c>
      <c r="Y452" s="83" t="str">
        <f>IF(OR(C452="Resuelto",C452=""),"",SUM(M452,P452,S452,V452))</f>
        <v/>
      </c>
      <c r="Z452" s="83" t="str">
        <f>IF(OR(C452="Resuelto",C452=""),"",SUM(L452,O452,R452,U452))</f>
        <v/>
      </c>
      <c r="AA452" s="16">
        <v>661</v>
      </c>
      <c r="AB452" s="16" t="str">
        <f t="shared" si="8"/>
        <v/>
      </c>
      <c r="AC452" s="71" t="str">
        <f t="shared" si="9"/>
        <v/>
      </c>
      <c r="AH452" s="74" t="str">
        <f>IF(AI452="","",MAX($AH$5:AH451)+1)</f>
        <v/>
      </c>
      <c r="AI452" s="23" t="str">
        <f>IF(G451="","",IF(COUNTIF($AI$11:AI451,G451)=0,G451,""))</f>
        <v/>
      </c>
      <c r="AJ452" s="23" t="str">
        <f t="shared" si="10"/>
        <v/>
      </c>
      <c r="AK452" s="69"/>
    </row>
    <row r="453" spans="1:37" x14ac:dyDescent="0.25">
      <c r="A453" s="81"/>
      <c r="B453" s="81"/>
      <c r="C453" s="81"/>
      <c r="D453" s="81"/>
      <c r="E453" s="80"/>
      <c r="F453" s="80"/>
      <c r="G453" s="81"/>
      <c r="H453" s="80"/>
      <c r="I453" s="82" t="str">
        <f t="shared" si="7"/>
        <v/>
      </c>
      <c r="J453" s="82"/>
      <c r="K453" s="82"/>
      <c r="L453" s="70" t="str">
        <f>IF(AND(C453="Abierto",D453="Urgente"),A453,"")</f>
        <v/>
      </c>
      <c r="M453" s="70" t="str">
        <f ca="1">IF(AND(C453="Abierto",D453="Urgente"),TODAY()-E453,"")</f>
        <v/>
      </c>
      <c r="N453" s="70" t="str">
        <f>IF(AND(C453="Abierto",D453="Urgente"),RANK(M453,$M$13:$M$787,0)+COUNTIF($M$13:M453,M453)-1,"")</f>
        <v/>
      </c>
      <c r="O453" s="70" t="str">
        <f>IF(AND(C453="Abierto",D453="Alta"),A453,"")</f>
        <v/>
      </c>
      <c r="P453" s="70" t="str">
        <f ca="1">IF(AND(C453="Abierto",D453="Alta"),TODAY()-E453,"")</f>
        <v/>
      </c>
      <c r="Q453" s="70" t="str">
        <f>IF(AND(C453="Abierto",D453="Alta"),RANK(P453,$P$13:$P$787,0)+COUNTIF($P$13:P453,P453)-1+MAX(N:N),"")</f>
        <v/>
      </c>
      <c r="R453" s="70" t="str">
        <f>IF(AND(C453="Abierto",D453="Media"),A453,"")</f>
        <v/>
      </c>
      <c r="S453" s="70" t="str">
        <f ca="1">IF(AND(C453="Abierto",D453="Media"),TODAY()-E453,"")</f>
        <v/>
      </c>
      <c r="T453" s="70" t="str">
        <f>IF(AND(C453="Abierto",D453="Media"),RANK(S453,$S$13:$S$787,0)+COUNTIF($S$13:S453,S453)-1+MAX(N:N,Q:Q),"")</f>
        <v/>
      </c>
      <c r="U453" s="70" t="str">
        <f>IF(AND(C453="Abierto",D453="Baja"),A453,"")</f>
        <v/>
      </c>
      <c r="V453" s="70" t="str">
        <f ca="1">IF(AND(C453="Abierto",D453="Baja"),TODAY()-E453,"")</f>
        <v/>
      </c>
      <c r="W453" s="70" t="str">
        <f>IF(AND(C453="Abierto",D453="Baja"),RANK(V453,$V$13:$V$787,0)+COUNTIF($V$13:V453,V453)-1+MAX(N:N,Q:Q,T:T),"")</f>
        <v/>
      </c>
      <c r="X453" s="83" t="str">
        <f>IF(OR(C453="Resuelto",C453=""),"",SUM(N453,Q453,T453,W453))</f>
        <v/>
      </c>
      <c r="Y453" s="83" t="str">
        <f>IF(OR(C453="Resuelto",C453=""),"",SUM(M453,P453,S453,V453))</f>
        <v/>
      </c>
      <c r="Z453" s="83" t="str">
        <f>IF(OR(C453="Resuelto",C453=""),"",SUM(L453,O453,R453,U453))</f>
        <v/>
      </c>
      <c r="AA453" s="16">
        <v>662</v>
      </c>
      <c r="AB453" s="16" t="str">
        <f t="shared" si="8"/>
        <v/>
      </c>
      <c r="AC453" s="71" t="str">
        <f t="shared" si="9"/>
        <v/>
      </c>
      <c r="AH453" s="74" t="str">
        <f>IF(AI453="","",MAX($AH$5:AH452)+1)</f>
        <v/>
      </c>
      <c r="AI453" s="23" t="str">
        <f>IF(G452="","",IF(COUNTIF($AI$11:AI452,G452)=0,G452,""))</f>
        <v/>
      </c>
      <c r="AJ453" s="23" t="str">
        <f t="shared" si="10"/>
        <v/>
      </c>
      <c r="AK453" s="69"/>
    </row>
    <row r="454" spans="1:37" x14ac:dyDescent="0.25">
      <c r="A454" s="81"/>
      <c r="B454" s="81"/>
      <c r="C454" s="81"/>
      <c r="D454" s="81"/>
      <c r="E454" s="80"/>
      <c r="F454" s="80"/>
      <c r="G454" s="81"/>
      <c r="H454" s="80"/>
      <c r="I454" s="82" t="str">
        <f t="shared" si="7"/>
        <v/>
      </c>
      <c r="J454" s="82"/>
      <c r="K454" s="82"/>
      <c r="L454" s="70" t="str">
        <f>IF(AND(C454="Abierto",D454="Urgente"),A454,"")</f>
        <v/>
      </c>
      <c r="M454" s="70" t="str">
        <f ca="1">IF(AND(C454="Abierto",D454="Urgente"),TODAY()-E454,"")</f>
        <v/>
      </c>
      <c r="N454" s="70" t="str">
        <f>IF(AND(C454="Abierto",D454="Urgente"),RANK(M454,$M$13:$M$787,0)+COUNTIF($M$13:M454,M454)-1,"")</f>
        <v/>
      </c>
      <c r="O454" s="70" t="str">
        <f>IF(AND(C454="Abierto",D454="Alta"),A454,"")</f>
        <v/>
      </c>
      <c r="P454" s="70" t="str">
        <f ca="1">IF(AND(C454="Abierto",D454="Alta"),TODAY()-E454,"")</f>
        <v/>
      </c>
      <c r="Q454" s="70" t="str">
        <f>IF(AND(C454="Abierto",D454="Alta"),RANK(P454,$P$13:$P$787,0)+COUNTIF($P$13:P454,P454)-1+MAX(N:N),"")</f>
        <v/>
      </c>
      <c r="R454" s="70" t="str">
        <f>IF(AND(C454="Abierto",D454="Media"),A454,"")</f>
        <v/>
      </c>
      <c r="S454" s="70" t="str">
        <f ca="1">IF(AND(C454="Abierto",D454="Media"),TODAY()-E454,"")</f>
        <v/>
      </c>
      <c r="T454" s="70" t="str">
        <f>IF(AND(C454="Abierto",D454="Media"),RANK(S454,$S$13:$S$787,0)+COUNTIF($S$13:S454,S454)-1+MAX(N:N,Q:Q),"")</f>
        <v/>
      </c>
      <c r="U454" s="70" t="str">
        <f>IF(AND(C454="Abierto",D454="Baja"),A454,"")</f>
        <v/>
      </c>
      <c r="V454" s="70" t="str">
        <f ca="1">IF(AND(C454="Abierto",D454="Baja"),TODAY()-E454,"")</f>
        <v/>
      </c>
      <c r="W454" s="70" t="str">
        <f>IF(AND(C454="Abierto",D454="Baja"),RANK(V454,$V$13:$V$787,0)+COUNTIF($V$13:V454,V454)-1+MAX(N:N,Q:Q,T:T),"")</f>
        <v/>
      </c>
      <c r="X454" s="83" t="str">
        <f>IF(OR(C454="Resuelto",C454=""),"",SUM(N454,Q454,T454,W454))</f>
        <v/>
      </c>
      <c r="Y454" s="83" t="str">
        <f>IF(OR(C454="Resuelto",C454=""),"",SUM(M454,P454,S454,V454))</f>
        <v/>
      </c>
      <c r="Z454" s="83" t="str">
        <f>IF(OR(C454="Resuelto",C454=""),"",SUM(L454,O454,R454,U454))</f>
        <v/>
      </c>
      <c r="AA454" s="16">
        <v>663</v>
      </c>
      <c r="AB454" s="16" t="str">
        <f t="shared" si="8"/>
        <v/>
      </c>
      <c r="AC454" s="71" t="str">
        <f t="shared" si="9"/>
        <v/>
      </c>
      <c r="AH454" s="74" t="str">
        <f>IF(AI454="","",MAX($AH$5:AH453)+1)</f>
        <v/>
      </c>
      <c r="AI454" s="23" t="str">
        <f>IF(G453="","",IF(COUNTIF($AI$11:AI453,G453)=0,G453,""))</f>
        <v/>
      </c>
      <c r="AJ454" s="23" t="str">
        <f t="shared" si="10"/>
        <v/>
      </c>
      <c r="AK454" s="69"/>
    </row>
    <row r="455" spans="1:37" x14ac:dyDescent="0.25">
      <c r="A455" s="81"/>
      <c r="B455" s="81"/>
      <c r="C455" s="81"/>
      <c r="D455" s="81"/>
      <c r="E455" s="80"/>
      <c r="F455" s="80"/>
      <c r="G455" s="81"/>
      <c r="H455" s="80"/>
      <c r="I455" s="82" t="str">
        <f t="shared" si="7"/>
        <v/>
      </c>
      <c r="J455" s="82"/>
      <c r="K455" s="82"/>
      <c r="L455" s="70" t="str">
        <f>IF(AND(C455="Abierto",D455="Urgente"),A455,"")</f>
        <v/>
      </c>
      <c r="M455" s="70" t="str">
        <f ca="1">IF(AND(C455="Abierto",D455="Urgente"),TODAY()-E455,"")</f>
        <v/>
      </c>
      <c r="N455" s="70" t="str">
        <f>IF(AND(C455="Abierto",D455="Urgente"),RANK(M455,$M$13:$M$787,0)+COUNTIF($M$13:M455,M455)-1,"")</f>
        <v/>
      </c>
      <c r="O455" s="70" t="str">
        <f>IF(AND(C455="Abierto",D455="Alta"),A455,"")</f>
        <v/>
      </c>
      <c r="P455" s="70" t="str">
        <f ca="1">IF(AND(C455="Abierto",D455="Alta"),TODAY()-E455,"")</f>
        <v/>
      </c>
      <c r="Q455" s="70" t="str">
        <f>IF(AND(C455="Abierto",D455="Alta"),RANK(P455,$P$13:$P$787,0)+COUNTIF($P$13:P455,P455)-1+MAX(N:N),"")</f>
        <v/>
      </c>
      <c r="R455" s="70" t="str">
        <f>IF(AND(C455="Abierto",D455="Media"),A455,"")</f>
        <v/>
      </c>
      <c r="S455" s="70" t="str">
        <f ca="1">IF(AND(C455="Abierto",D455="Media"),TODAY()-E455,"")</f>
        <v/>
      </c>
      <c r="T455" s="70" t="str">
        <f>IF(AND(C455="Abierto",D455="Media"),RANK(S455,$S$13:$S$787,0)+COUNTIF($S$13:S455,S455)-1+MAX(N:N,Q:Q),"")</f>
        <v/>
      </c>
      <c r="U455" s="70" t="str">
        <f>IF(AND(C455="Abierto",D455="Baja"),A455,"")</f>
        <v/>
      </c>
      <c r="V455" s="70" t="str">
        <f ca="1">IF(AND(C455="Abierto",D455="Baja"),TODAY()-E455,"")</f>
        <v/>
      </c>
      <c r="W455" s="70" t="str">
        <f>IF(AND(C455="Abierto",D455="Baja"),RANK(V455,$V$13:$V$787,0)+COUNTIF($V$13:V455,V455)-1+MAX(N:N,Q:Q,T:T),"")</f>
        <v/>
      </c>
      <c r="X455" s="83" t="str">
        <f>IF(OR(C455="Resuelto",C455=""),"",SUM(N455,Q455,T455,W455))</f>
        <v/>
      </c>
      <c r="Y455" s="83" t="str">
        <f>IF(OR(C455="Resuelto",C455=""),"",SUM(M455,P455,S455,V455))</f>
        <v/>
      </c>
      <c r="Z455" s="83" t="str">
        <f>IF(OR(C455="Resuelto",C455=""),"",SUM(L455,O455,R455,U455))</f>
        <v/>
      </c>
      <c r="AA455" s="16">
        <v>664</v>
      </c>
      <c r="AB455" s="16" t="str">
        <f t="shared" si="8"/>
        <v/>
      </c>
      <c r="AC455" s="71" t="str">
        <f t="shared" si="9"/>
        <v/>
      </c>
      <c r="AH455" s="74" t="str">
        <f>IF(AI455="","",MAX($AH$5:AH454)+1)</f>
        <v/>
      </c>
      <c r="AI455" s="23" t="str">
        <f>IF(G454="","",IF(COUNTIF($AI$11:AI454,G454)=0,G454,""))</f>
        <v/>
      </c>
      <c r="AJ455" s="23" t="str">
        <f t="shared" si="10"/>
        <v/>
      </c>
      <c r="AK455" s="69"/>
    </row>
    <row r="456" spans="1:37" x14ac:dyDescent="0.25">
      <c r="A456" s="81"/>
      <c r="B456" s="81"/>
      <c r="C456" s="81"/>
      <c r="D456" s="81"/>
      <c r="E456" s="80"/>
      <c r="F456" s="80"/>
      <c r="G456" s="81"/>
      <c r="H456" s="80"/>
      <c r="I456" s="82" t="str">
        <f t="shared" si="7"/>
        <v/>
      </c>
      <c r="J456" s="82"/>
      <c r="K456" s="82"/>
      <c r="L456" s="70" t="str">
        <f>IF(AND(C456="Abierto",D456="Urgente"),A456,"")</f>
        <v/>
      </c>
      <c r="M456" s="70" t="str">
        <f ca="1">IF(AND(C456="Abierto",D456="Urgente"),TODAY()-E456,"")</f>
        <v/>
      </c>
      <c r="N456" s="70" t="str">
        <f>IF(AND(C456="Abierto",D456="Urgente"),RANK(M456,$M$13:$M$787,0)+COUNTIF($M$13:M456,M456)-1,"")</f>
        <v/>
      </c>
      <c r="O456" s="70" t="str">
        <f>IF(AND(C456="Abierto",D456="Alta"),A456,"")</f>
        <v/>
      </c>
      <c r="P456" s="70" t="str">
        <f ca="1">IF(AND(C456="Abierto",D456="Alta"),TODAY()-E456,"")</f>
        <v/>
      </c>
      <c r="Q456" s="70" t="str">
        <f>IF(AND(C456="Abierto",D456="Alta"),RANK(P456,$P$13:$P$787,0)+COUNTIF($P$13:P456,P456)-1+MAX(N:N),"")</f>
        <v/>
      </c>
      <c r="R456" s="70" t="str">
        <f>IF(AND(C456="Abierto",D456="Media"),A456,"")</f>
        <v/>
      </c>
      <c r="S456" s="70" t="str">
        <f ca="1">IF(AND(C456="Abierto",D456="Media"),TODAY()-E456,"")</f>
        <v/>
      </c>
      <c r="T456" s="70" t="str">
        <f>IF(AND(C456="Abierto",D456="Media"),RANK(S456,$S$13:$S$787,0)+COUNTIF($S$13:S456,S456)-1+MAX(N:N,Q:Q),"")</f>
        <v/>
      </c>
      <c r="U456" s="70" t="str">
        <f>IF(AND(C456="Abierto",D456="Baja"),A456,"")</f>
        <v/>
      </c>
      <c r="V456" s="70" t="str">
        <f ca="1">IF(AND(C456="Abierto",D456="Baja"),TODAY()-E456,"")</f>
        <v/>
      </c>
      <c r="W456" s="70" t="str">
        <f>IF(AND(C456="Abierto",D456="Baja"),RANK(V456,$V$13:$V$787,0)+COUNTIF($V$13:V456,V456)-1+MAX(N:N,Q:Q,T:T),"")</f>
        <v/>
      </c>
      <c r="X456" s="83" t="str">
        <f>IF(OR(C456="Resuelto",C456=""),"",SUM(N456,Q456,T456,W456))</f>
        <v/>
      </c>
      <c r="Y456" s="83" t="str">
        <f>IF(OR(C456="Resuelto",C456=""),"",SUM(M456,P456,S456,V456))</f>
        <v/>
      </c>
      <c r="Z456" s="83" t="str">
        <f>IF(OR(C456="Resuelto",C456=""),"",SUM(L456,O456,R456,U456))</f>
        <v/>
      </c>
      <c r="AA456" s="16">
        <v>665</v>
      </c>
      <c r="AB456" s="16" t="str">
        <f t="shared" si="8"/>
        <v/>
      </c>
      <c r="AC456" s="71" t="str">
        <f t="shared" si="9"/>
        <v/>
      </c>
      <c r="AH456" s="74" t="str">
        <f>IF(AI456="","",MAX($AH$5:AH455)+1)</f>
        <v/>
      </c>
      <c r="AI456" s="23" t="str">
        <f>IF(G455="","",IF(COUNTIF($AI$11:AI455,G455)=0,G455,""))</f>
        <v/>
      </c>
      <c r="AJ456" s="23" t="str">
        <f t="shared" si="10"/>
        <v/>
      </c>
      <c r="AK456" s="69"/>
    </row>
    <row r="457" spans="1:37" x14ac:dyDescent="0.25">
      <c r="A457" s="81"/>
      <c r="B457" s="81"/>
      <c r="C457" s="81"/>
      <c r="D457" s="81"/>
      <c r="E457" s="80"/>
      <c r="F457" s="80"/>
      <c r="G457" s="81"/>
      <c r="H457" s="80"/>
      <c r="I457" s="82" t="str">
        <f t="shared" si="7"/>
        <v/>
      </c>
      <c r="J457" s="82"/>
      <c r="K457" s="82"/>
      <c r="L457" s="70" t="str">
        <f>IF(AND(C457="Abierto",D457="Urgente"),A457,"")</f>
        <v/>
      </c>
      <c r="M457" s="70" t="str">
        <f ca="1">IF(AND(C457="Abierto",D457="Urgente"),TODAY()-E457,"")</f>
        <v/>
      </c>
      <c r="N457" s="70" t="str">
        <f>IF(AND(C457="Abierto",D457="Urgente"),RANK(M457,$M$13:$M$787,0)+COUNTIF($M$13:M457,M457)-1,"")</f>
        <v/>
      </c>
      <c r="O457" s="70" t="str">
        <f>IF(AND(C457="Abierto",D457="Alta"),A457,"")</f>
        <v/>
      </c>
      <c r="P457" s="70" t="str">
        <f ca="1">IF(AND(C457="Abierto",D457="Alta"),TODAY()-E457,"")</f>
        <v/>
      </c>
      <c r="Q457" s="70" t="str">
        <f>IF(AND(C457="Abierto",D457="Alta"),RANK(P457,$P$13:$P$787,0)+COUNTIF($P$13:P457,P457)-1+MAX(N:N),"")</f>
        <v/>
      </c>
      <c r="R457" s="70" t="str">
        <f>IF(AND(C457="Abierto",D457="Media"),A457,"")</f>
        <v/>
      </c>
      <c r="S457" s="70" t="str">
        <f ca="1">IF(AND(C457="Abierto",D457="Media"),TODAY()-E457,"")</f>
        <v/>
      </c>
      <c r="T457" s="70" t="str">
        <f>IF(AND(C457="Abierto",D457="Media"),RANK(S457,$S$13:$S$787,0)+COUNTIF($S$13:S457,S457)-1+MAX(N:N,Q:Q),"")</f>
        <v/>
      </c>
      <c r="U457" s="70" t="str">
        <f>IF(AND(C457="Abierto",D457="Baja"),A457,"")</f>
        <v/>
      </c>
      <c r="V457" s="70" t="str">
        <f ca="1">IF(AND(C457="Abierto",D457="Baja"),TODAY()-E457,"")</f>
        <v/>
      </c>
      <c r="W457" s="70" t="str">
        <f>IF(AND(C457="Abierto",D457="Baja"),RANK(V457,$V$13:$V$787,0)+COUNTIF($V$13:V457,V457)-1+MAX(N:N,Q:Q,T:T),"")</f>
        <v/>
      </c>
      <c r="X457" s="83" t="str">
        <f>IF(OR(C457="Resuelto",C457=""),"",SUM(N457,Q457,T457,W457))</f>
        <v/>
      </c>
      <c r="Y457" s="83" t="str">
        <f>IF(OR(C457="Resuelto",C457=""),"",SUM(M457,P457,S457,V457))</f>
        <v/>
      </c>
      <c r="Z457" s="83" t="str">
        <f>IF(OR(C457="Resuelto",C457=""),"",SUM(L457,O457,R457,U457))</f>
        <v/>
      </c>
      <c r="AA457" s="16">
        <v>666</v>
      </c>
      <c r="AB457" s="16" t="str">
        <f t="shared" si="8"/>
        <v/>
      </c>
      <c r="AC457" s="71" t="str">
        <f t="shared" si="9"/>
        <v/>
      </c>
      <c r="AH457" s="74" t="str">
        <f>IF(AI457="","",MAX($AH$5:AH456)+1)</f>
        <v/>
      </c>
      <c r="AI457" s="23" t="str">
        <f>IF(G456="","",IF(COUNTIF($AI$11:AI456,G456)=0,G456,""))</f>
        <v/>
      </c>
      <c r="AJ457" s="23" t="str">
        <f t="shared" si="10"/>
        <v/>
      </c>
      <c r="AK457" s="69"/>
    </row>
    <row r="458" spans="1:37" x14ac:dyDescent="0.25">
      <c r="A458" s="81"/>
      <c r="B458" s="81"/>
      <c r="C458" s="81"/>
      <c r="D458" s="81"/>
      <c r="E458" s="80"/>
      <c r="F458" s="80"/>
      <c r="G458" s="81"/>
      <c r="H458" s="80"/>
      <c r="I458" s="82" t="str">
        <f t="shared" si="7"/>
        <v/>
      </c>
      <c r="J458" s="82"/>
      <c r="K458" s="82"/>
      <c r="L458" s="70" t="str">
        <f>IF(AND(C458="Abierto",D458="Urgente"),A458,"")</f>
        <v/>
      </c>
      <c r="M458" s="70" t="str">
        <f ca="1">IF(AND(C458="Abierto",D458="Urgente"),TODAY()-E458,"")</f>
        <v/>
      </c>
      <c r="N458" s="70" t="str">
        <f>IF(AND(C458="Abierto",D458="Urgente"),RANK(M458,$M$13:$M$787,0)+COUNTIF($M$13:M458,M458)-1,"")</f>
        <v/>
      </c>
      <c r="O458" s="70" t="str">
        <f>IF(AND(C458="Abierto",D458="Alta"),A458,"")</f>
        <v/>
      </c>
      <c r="P458" s="70" t="str">
        <f ca="1">IF(AND(C458="Abierto",D458="Alta"),TODAY()-E458,"")</f>
        <v/>
      </c>
      <c r="Q458" s="70" t="str">
        <f>IF(AND(C458="Abierto",D458="Alta"),RANK(P458,$P$13:$P$787,0)+COUNTIF($P$13:P458,P458)-1+MAX(N:N),"")</f>
        <v/>
      </c>
      <c r="R458" s="70" t="str">
        <f>IF(AND(C458="Abierto",D458="Media"),A458,"")</f>
        <v/>
      </c>
      <c r="S458" s="70" t="str">
        <f ca="1">IF(AND(C458="Abierto",D458="Media"),TODAY()-E458,"")</f>
        <v/>
      </c>
      <c r="T458" s="70" t="str">
        <f>IF(AND(C458="Abierto",D458="Media"),RANK(S458,$S$13:$S$787,0)+COUNTIF($S$13:S458,S458)-1+MAX(N:N,Q:Q),"")</f>
        <v/>
      </c>
      <c r="U458" s="70" t="str">
        <f>IF(AND(C458="Abierto",D458="Baja"),A458,"")</f>
        <v/>
      </c>
      <c r="V458" s="70" t="str">
        <f ca="1">IF(AND(C458="Abierto",D458="Baja"),TODAY()-E458,"")</f>
        <v/>
      </c>
      <c r="W458" s="70" t="str">
        <f>IF(AND(C458="Abierto",D458="Baja"),RANK(V458,$V$13:$V$787,0)+COUNTIF($V$13:V458,V458)-1+MAX(N:N,Q:Q,T:T),"")</f>
        <v/>
      </c>
      <c r="X458" s="83" t="str">
        <f>IF(OR(C458="Resuelto",C458=""),"",SUM(N458,Q458,T458,W458))</f>
        <v/>
      </c>
      <c r="Y458" s="83" t="str">
        <f>IF(OR(C458="Resuelto",C458=""),"",SUM(M458,P458,S458,V458))</f>
        <v/>
      </c>
      <c r="Z458" s="83" t="str">
        <f>IF(OR(C458="Resuelto",C458=""),"",SUM(L458,O458,R458,U458))</f>
        <v/>
      </c>
      <c r="AA458" s="16">
        <v>667</v>
      </c>
      <c r="AB458" s="16" t="str">
        <f t="shared" si="8"/>
        <v/>
      </c>
      <c r="AC458" s="71" t="str">
        <f t="shared" si="9"/>
        <v/>
      </c>
      <c r="AH458" s="74" t="str">
        <f>IF(AI458="","",MAX($AH$5:AH457)+1)</f>
        <v/>
      </c>
      <c r="AI458" s="23" t="str">
        <f>IF(G457="","",IF(COUNTIF($AI$11:AI457,G457)=0,G457,""))</f>
        <v/>
      </c>
      <c r="AJ458" s="23" t="str">
        <f t="shared" si="10"/>
        <v/>
      </c>
      <c r="AK458" s="69"/>
    </row>
    <row r="459" spans="1:37" x14ac:dyDescent="0.25">
      <c r="A459" s="81"/>
      <c r="B459" s="81"/>
      <c r="C459" s="81"/>
      <c r="D459" s="81"/>
      <c r="E459" s="80"/>
      <c r="F459" s="80"/>
      <c r="G459" s="81"/>
      <c r="H459" s="80"/>
      <c r="I459" s="82" t="str">
        <f t="shared" si="7"/>
        <v/>
      </c>
      <c r="J459" s="82"/>
      <c r="K459" s="82"/>
      <c r="L459" s="70" t="str">
        <f>IF(AND(C459="Abierto",D459="Urgente"),A459,"")</f>
        <v/>
      </c>
      <c r="M459" s="70" t="str">
        <f ca="1">IF(AND(C459="Abierto",D459="Urgente"),TODAY()-E459,"")</f>
        <v/>
      </c>
      <c r="N459" s="70" t="str">
        <f>IF(AND(C459="Abierto",D459="Urgente"),RANK(M459,$M$13:$M$787,0)+COUNTIF($M$13:M459,M459)-1,"")</f>
        <v/>
      </c>
      <c r="O459" s="70" t="str">
        <f>IF(AND(C459="Abierto",D459="Alta"),A459,"")</f>
        <v/>
      </c>
      <c r="P459" s="70" t="str">
        <f ca="1">IF(AND(C459="Abierto",D459="Alta"),TODAY()-E459,"")</f>
        <v/>
      </c>
      <c r="Q459" s="70" t="str">
        <f>IF(AND(C459="Abierto",D459="Alta"),RANK(P459,$P$13:$P$787,0)+COUNTIF($P$13:P459,P459)-1+MAX(N:N),"")</f>
        <v/>
      </c>
      <c r="R459" s="70" t="str">
        <f>IF(AND(C459="Abierto",D459="Media"),A459,"")</f>
        <v/>
      </c>
      <c r="S459" s="70" t="str">
        <f ca="1">IF(AND(C459="Abierto",D459="Media"),TODAY()-E459,"")</f>
        <v/>
      </c>
      <c r="T459" s="70" t="str">
        <f>IF(AND(C459="Abierto",D459="Media"),RANK(S459,$S$13:$S$787,0)+COUNTIF($S$13:S459,S459)-1+MAX(N:N,Q:Q),"")</f>
        <v/>
      </c>
      <c r="U459" s="70" t="str">
        <f>IF(AND(C459="Abierto",D459="Baja"),A459,"")</f>
        <v/>
      </c>
      <c r="V459" s="70" t="str">
        <f ca="1">IF(AND(C459="Abierto",D459="Baja"),TODAY()-E459,"")</f>
        <v/>
      </c>
      <c r="W459" s="70" t="str">
        <f>IF(AND(C459="Abierto",D459="Baja"),RANK(V459,$V$13:$V$787,0)+COUNTIF($V$13:V459,V459)-1+MAX(N:N,Q:Q,T:T),"")</f>
        <v/>
      </c>
      <c r="X459" s="83" t="str">
        <f>IF(OR(C459="Resuelto",C459=""),"",SUM(N459,Q459,T459,W459))</f>
        <v/>
      </c>
      <c r="Y459" s="83" t="str">
        <f>IF(OR(C459="Resuelto",C459=""),"",SUM(M459,P459,S459,V459))</f>
        <v/>
      </c>
      <c r="Z459" s="83" t="str">
        <f>IF(OR(C459="Resuelto",C459=""),"",SUM(L459,O459,R459,U459))</f>
        <v/>
      </c>
      <c r="AA459" s="16">
        <v>668</v>
      </c>
      <c r="AB459" s="16" t="str">
        <f t="shared" si="8"/>
        <v/>
      </c>
      <c r="AC459" s="71" t="str">
        <f t="shared" si="9"/>
        <v/>
      </c>
      <c r="AH459" s="74" t="str">
        <f>IF(AI459="","",MAX($AH$5:AH458)+1)</f>
        <v/>
      </c>
      <c r="AI459" s="23" t="str">
        <f>IF(G458="","",IF(COUNTIF($AI$11:AI458,G458)=0,G458,""))</f>
        <v/>
      </c>
      <c r="AJ459" s="23" t="str">
        <f t="shared" si="10"/>
        <v/>
      </c>
      <c r="AK459" s="69"/>
    </row>
    <row r="460" spans="1:37" x14ac:dyDescent="0.25">
      <c r="A460" s="81"/>
      <c r="B460" s="81"/>
      <c r="C460" s="81"/>
      <c r="D460" s="81"/>
      <c r="E460" s="80"/>
      <c r="F460" s="80"/>
      <c r="G460" s="81"/>
      <c r="H460" s="80"/>
      <c r="I460" s="82" t="str">
        <f t="shared" si="7"/>
        <v/>
      </c>
      <c r="J460" s="82"/>
      <c r="K460" s="82"/>
      <c r="L460" s="70" t="str">
        <f>IF(AND(C460="Abierto",D460="Urgente"),A460,"")</f>
        <v/>
      </c>
      <c r="M460" s="70" t="str">
        <f ca="1">IF(AND(C460="Abierto",D460="Urgente"),TODAY()-E460,"")</f>
        <v/>
      </c>
      <c r="N460" s="70" t="str">
        <f>IF(AND(C460="Abierto",D460="Urgente"),RANK(M460,$M$13:$M$787,0)+COUNTIF($M$13:M460,M460)-1,"")</f>
        <v/>
      </c>
      <c r="O460" s="70" t="str">
        <f>IF(AND(C460="Abierto",D460="Alta"),A460,"")</f>
        <v/>
      </c>
      <c r="P460" s="70" t="str">
        <f ca="1">IF(AND(C460="Abierto",D460="Alta"),TODAY()-E460,"")</f>
        <v/>
      </c>
      <c r="Q460" s="70" t="str">
        <f>IF(AND(C460="Abierto",D460="Alta"),RANK(P460,$P$13:$P$787,0)+COUNTIF($P$13:P460,P460)-1+MAX(N:N),"")</f>
        <v/>
      </c>
      <c r="R460" s="70" t="str">
        <f>IF(AND(C460="Abierto",D460="Media"),A460,"")</f>
        <v/>
      </c>
      <c r="S460" s="70" t="str">
        <f ca="1">IF(AND(C460="Abierto",D460="Media"),TODAY()-E460,"")</f>
        <v/>
      </c>
      <c r="T460" s="70" t="str">
        <f>IF(AND(C460="Abierto",D460="Media"),RANK(S460,$S$13:$S$787,0)+COUNTIF($S$13:S460,S460)-1+MAX(N:N,Q:Q),"")</f>
        <v/>
      </c>
      <c r="U460" s="70" t="str">
        <f>IF(AND(C460="Abierto",D460="Baja"),A460,"")</f>
        <v/>
      </c>
      <c r="V460" s="70" t="str">
        <f ca="1">IF(AND(C460="Abierto",D460="Baja"),TODAY()-E460,"")</f>
        <v/>
      </c>
      <c r="W460" s="70" t="str">
        <f>IF(AND(C460="Abierto",D460="Baja"),RANK(V460,$V$13:$V$787,0)+COUNTIF($V$13:V460,V460)-1+MAX(N:N,Q:Q,T:T),"")</f>
        <v/>
      </c>
      <c r="X460" s="83" t="str">
        <f>IF(OR(C460="Resuelto",C460=""),"",SUM(N460,Q460,T460,W460))</f>
        <v/>
      </c>
      <c r="Y460" s="83" t="str">
        <f>IF(OR(C460="Resuelto",C460=""),"",SUM(M460,P460,S460,V460))</f>
        <v/>
      </c>
      <c r="Z460" s="83" t="str">
        <f>IF(OR(C460="Resuelto",C460=""),"",SUM(L460,O460,R460,U460))</f>
        <v/>
      </c>
      <c r="AA460" s="16">
        <v>669</v>
      </c>
      <c r="AB460" s="16" t="str">
        <f t="shared" si="8"/>
        <v/>
      </c>
      <c r="AC460" s="71" t="str">
        <f t="shared" si="9"/>
        <v/>
      </c>
      <c r="AH460" s="74" t="str">
        <f>IF(AI460="","",MAX($AH$5:AH459)+1)</f>
        <v/>
      </c>
      <c r="AI460" s="23" t="str">
        <f>IF(G459="","",IF(COUNTIF($AI$11:AI459,G459)=0,G459,""))</f>
        <v/>
      </c>
      <c r="AJ460" s="23" t="str">
        <f t="shared" si="10"/>
        <v/>
      </c>
      <c r="AK460" s="69"/>
    </row>
    <row r="461" spans="1:37" x14ac:dyDescent="0.25">
      <c r="A461" s="81"/>
      <c r="B461" s="81"/>
      <c r="C461" s="81"/>
      <c r="D461" s="81"/>
      <c r="E461" s="80"/>
      <c r="F461" s="80"/>
      <c r="G461" s="81"/>
      <c r="H461" s="80"/>
      <c r="I461" s="82" t="str">
        <f t="shared" si="7"/>
        <v/>
      </c>
      <c r="J461" s="82"/>
      <c r="K461" s="82"/>
      <c r="L461" s="70" t="str">
        <f>IF(AND(C461="Abierto",D461="Urgente"),A461,"")</f>
        <v/>
      </c>
      <c r="M461" s="70" t="str">
        <f ca="1">IF(AND(C461="Abierto",D461="Urgente"),TODAY()-E461,"")</f>
        <v/>
      </c>
      <c r="N461" s="70" t="str">
        <f>IF(AND(C461="Abierto",D461="Urgente"),RANK(M461,$M$13:$M$787,0)+COUNTIF($M$13:M461,M461)-1,"")</f>
        <v/>
      </c>
      <c r="O461" s="70" t="str">
        <f>IF(AND(C461="Abierto",D461="Alta"),A461,"")</f>
        <v/>
      </c>
      <c r="P461" s="70" t="str">
        <f ca="1">IF(AND(C461="Abierto",D461="Alta"),TODAY()-E461,"")</f>
        <v/>
      </c>
      <c r="Q461" s="70" t="str">
        <f>IF(AND(C461="Abierto",D461="Alta"),RANK(P461,$P$13:$P$787,0)+COUNTIF($P$13:P461,P461)-1+MAX(N:N),"")</f>
        <v/>
      </c>
      <c r="R461" s="70" t="str">
        <f>IF(AND(C461="Abierto",D461="Media"),A461,"")</f>
        <v/>
      </c>
      <c r="S461" s="70" t="str">
        <f ca="1">IF(AND(C461="Abierto",D461="Media"),TODAY()-E461,"")</f>
        <v/>
      </c>
      <c r="T461" s="70" t="str">
        <f>IF(AND(C461="Abierto",D461="Media"),RANK(S461,$S$13:$S$787,0)+COUNTIF($S$13:S461,S461)-1+MAX(N:N,Q:Q),"")</f>
        <v/>
      </c>
      <c r="U461" s="70" t="str">
        <f>IF(AND(C461="Abierto",D461="Baja"),A461,"")</f>
        <v/>
      </c>
      <c r="V461" s="70" t="str">
        <f ca="1">IF(AND(C461="Abierto",D461="Baja"),TODAY()-E461,"")</f>
        <v/>
      </c>
      <c r="W461" s="70" t="str">
        <f>IF(AND(C461="Abierto",D461="Baja"),RANK(V461,$V$13:$V$787,0)+COUNTIF($V$13:V461,V461)-1+MAX(N:N,Q:Q,T:T),"")</f>
        <v/>
      </c>
      <c r="X461" s="83" t="str">
        <f>IF(OR(C461="Resuelto",C461=""),"",SUM(N461,Q461,T461,W461))</f>
        <v/>
      </c>
      <c r="Y461" s="83" t="str">
        <f>IF(OR(C461="Resuelto",C461=""),"",SUM(M461,P461,S461,V461))</f>
        <v/>
      </c>
      <c r="Z461" s="83" t="str">
        <f>IF(OR(C461="Resuelto",C461=""),"",SUM(L461,O461,R461,U461))</f>
        <v/>
      </c>
      <c r="AA461" s="16">
        <v>670</v>
      </c>
      <c r="AB461" s="16" t="str">
        <f t="shared" si="8"/>
        <v/>
      </c>
      <c r="AC461" s="71" t="str">
        <f t="shared" si="9"/>
        <v/>
      </c>
      <c r="AH461" s="74" t="str">
        <f>IF(AI461="","",MAX($AH$5:AH460)+1)</f>
        <v/>
      </c>
      <c r="AI461" s="23" t="str">
        <f>IF(G460="","",IF(COUNTIF($AI$11:AI460,G460)=0,G460,""))</f>
        <v/>
      </c>
      <c r="AJ461" s="23" t="str">
        <f t="shared" si="10"/>
        <v/>
      </c>
      <c r="AK461" s="69"/>
    </row>
    <row r="462" spans="1:37" x14ac:dyDescent="0.25">
      <c r="A462" s="81"/>
      <c r="B462" s="81"/>
      <c r="C462" s="81"/>
      <c r="D462" s="81"/>
      <c r="E462" s="80"/>
      <c r="F462" s="80"/>
      <c r="G462" s="81"/>
      <c r="H462" s="80"/>
      <c r="I462" s="82" t="str">
        <f t="shared" si="7"/>
        <v/>
      </c>
      <c r="J462" s="82"/>
      <c r="K462" s="82"/>
      <c r="L462" s="70" t="str">
        <f>IF(AND(C462="Abierto",D462="Urgente"),A462,"")</f>
        <v/>
      </c>
      <c r="M462" s="70" t="str">
        <f ca="1">IF(AND(C462="Abierto",D462="Urgente"),TODAY()-E462,"")</f>
        <v/>
      </c>
      <c r="N462" s="70" t="str">
        <f>IF(AND(C462="Abierto",D462="Urgente"),RANK(M462,$M$13:$M$787,0)+COUNTIF($M$13:M462,M462)-1,"")</f>
        <v/>
      </c>
      <c r="O462" s="70" t="str">
        <f>IF(AND(C462="Abierto",D462="Alta"),A462,"")</f>
        <v/>
      </c>
      <c r="P462" s="70" t="str">
        <f ca="1">IF(AND(C462="Abierto",D462="Alta"),TODAY()-E462,"")</f>
        <v/>
      </c>
      <c r="Q462" s="70" t="str">
        <f>IF(AND(C462="Abierto",D462="Alta"),RANK(P462,$P$13:$P$787,0)+COUNTIF($P$13:P462,P462)-1+MAX(N:N),"")</f>
        <v/>
      </c>
      <c r="R462" s="70" t="str">
        <f>IF(AND(C462="Abierto",D462="Media"),A462,"")</f>
        <v/>
      </c>
      <c r="S462" s="70" t="str">
        <f ca="1">IF(AND(C462="Abierto",D462="Media"),TODAY()-E462,"")</f>
        <v/>
      </c>
      <c r="T462" s="70" t="str">
        <f>IF(AND(C462="Abierto",D462="Media"),RANK(S462,$S$13:$S$787,0)+COUNTIF($S$13:S462,S462)-1+MAX(N:N,Q:Q),"")</f>
        <v/>
      </c>
      <c r="U462" s="70" t="str">
        <f>IF(AND(C462="Abierto",D462="Baja"),A462,"")</f>
        <v/>
      </c>
      <c r="V462" s="70" t="str">
        <f ca="1">IF(AND(C462="Abierto",D462="Baja"),TODAY()-E462,"")</f>
        <v/>
      </c>
      <c r="W462" s="70" t="str">
        <f>IF(AND(C462="Abierto",D462="Baja"),RANK(V462,$V$13:$V$787,0)+COUNTIF($V$13:V462,V462)-1+MAX(N:N,Q:Q,T:T),"")</f>
        <v/>
      </c>
      <c r="X462" s="83" t="str">
        <f>IF(OR(C462="Resuelto",C462=""),"",SUM(N462,Q462,T462,W462))</f>
        <v/>
      </c>
      <c r="Y462" s="83" t="str">
        <f>IF(OR(C462="Resuelto",C462=""),"",SUM(M462,P462,S462,V462))</f>
        <v/>
      </c>
      <c r="Z462" s="83" t="str">
        <f>IF(OR(C462="Resuelto",C462=""),"",SUM(L462,O462,R462,U462))</f>
        <v/>
      </c>
      <c r="AA462" s="16">
        <v>671</v>
      </c>
      <c r="AB462" s="16" t="str">
        <f t="shared" si="8"/>
        <v/>
      </c>
      <c r="AC462" s="71" t="str">
        <f t="shared" si="9"/>
        <v/>
      </c>
      <c r="AH462" s="74" t="str">
        <f>IF(AI462="","",MAX($AH$5:AH461)+1)</f>
        <v/>
      </c>
      <c r="AI462" s="23" t="str">
        <f>IF(G461="","",IF(COUNTIF($AI$11:AI461,G461)=0,G461,""))</f>
        <v/>
      </c>
      <c r="AJ462" s="23" t="str">
        <f t="shared" si="10"/>
        <v/>
      </c>
      <c r="AK462" s="69"/>
    </row>
    <row r="463" spans="1:37" x14ac:dyDescent="0.25">
      <c r="A463" s="81"/>
      <c r="B463" s="81"/>
      <c r="C463" s="81"/>
      <c r="D463" s="81"/>
      <c r="E463" s="80"/>
      <c r="F463" s="80"/>
      <c r="G463" s="81"/>
      <c r="H463" s="80"/>
      <c r="I463" s="82" t="str">
        <f t="shared" si="7"/>
        <v/>
      </c>
      <c r="J463" s="82"/>
      <c r="K463" s="82"/>
      <c r="L463" s="70" t="str">
        <f>IF(AND(C463="Abierto",D463="Urgente"),A463,"")</f>
        <v/>
      </c>
      <c r="M463" s="70" t="str">
        <f ca="1">IF(AND(C463="Abierto",D463="Urgente"),TODAY()-E463,"")</f>
        <v/>
      </c>
      <c r="N463" s="70" t="str">
        <f>IF(AND(C463="Abierto",D463="Urgente"),RANK(M463,$M$13:$M$787,0)+COUNTIF($M$13:M463,M463)-1,"")</f>
        <v/>
      </c>
      <c r="O463" s="70" t="str">
        <f>IF(AND(C463="Abierto",D463="Alta"),A463,"")</f>
        <v/>
      </c>
      <c r="P463" s="70" t="str">
        <f ca="1">IF(AND(C463="Abierto",D463="Alta"),TODAY()-E463,"")</f>
        <v/>
      </c>
      <c r="Q463" s="70" t="str">
        <f>IF(AND(C463="Abierto",D463="Alta"),RANK(P463,$P$13:$P$787,0)+COUNTIF($P$13:P463,P463)-1+MAX(N:N),"")</f>
        <v/>
      </c>
      <c r="R463" s="70" t="str">
        <f>IF(AND(C463="Abierto",D463="Media"),A463,"")</f>
        <v/>
      </c>
      <c r="S463" s="70" t="str">
        <f ca="1">IF(AND(C463="Abierto",D463="Media"),TODAY()-E463,"")</f>
        <v/>
      </c>
      <c r="T463" s="70" t="str">
        <f>IF(AND(C463="Abierto",D463="Media"),RANK(S463,$S$13:$S$787,0)+COUNTIF($S$13:S463,S463)-1+MAX(N:N,Q:Q),"")</f>
        <v/>
      </c>
      <c r="U463" s="70" t="str">
        <f>IF(AND(C463="Abierto",D463="Baja"),A463,"")</f>
        <v/>
      </c>
      <c r="V463" s="70" t="str">
        <f ca="1">IF(AND(C463="Abierto",D463="Baja"),TODAY()-E463,"")</f>
        <v/>
      </c>
      <c r="W463" s="70" t="str">
        <f>IF(AND(C463="Abierto",D463="Baja"),RANK(V463,$V$13:$V$787,0)+COUNTIF($V$13:V463,V463)-1+MAX(N:N,Q:Q,T:T),"")</f>
        <v/>
      </c>
      <c r="X463" s="83" t="str">
        <f>IF(OR(C463="Resuelto",C463=""),"",SUM(N463,Q463,T463,W463))</f>
        <v/>
      </c>
      <c r="Y463" s="83" t="str">
        <f>IF(OR(C463="Resuelto",C463=""),"",SUM(M463,P463,S463,V463))</f>
        <v/>
      </c>
      <c r="Z463" s="83" t="str">
        <f>IF(OR(C463="Resuelto",C463=""),"",SUM(L463,O463,R463,U463))</f>
        <v/>
      </c>
      <c r="AA463" s="16">
        <v>672</v>
      </c>
      <c r="AB463" s="16" t="str">
        <f t="shared" si="8"/>
        <v/>
      </c>
      <c r="AC463" s="71" t="str">
        <f t="shared" si="9"/>
        <v/>
      </c>
      <c r="AH463" s="74" t="str">
        <f>IF(AI463="","",MAX($AH$5:AH462)+1)</f>
        <v/>
      </c>
      <c r="AI463" s="23" t="str">
        <f>IF(G462="","",IF(COUNTIF($AI$11:AI462,G462)=0,G462,""))</f>
        <v/>
      </c>
      <c r="AJ463" s="23" t="str">
        <f t="shared" si="10"/>
        <v/>
      </c>
      <c r="AK463" s="69"/>
    </row>
    <row r="464" spans="1:37" x14ac:dyDescent="0.25">
      <c r="A464" s="81"/>
      <c r="B464" s="81"/>
      <c r="C464" s="81"/>
      <c r="D464" s="81"/>
      <c r="E464" s="80"/>
      <c r="F464" s="80"/>
      <c r="G464" s="81"/>
      <c r="H464" s="80"/>
      <c r="I464" s="82" t="str">
        <f t="shared" si="7"/>
        <v/>
      </c>
      <c r="J464" s="82"/>
      <c r="K464" s="82"/>
      <c r="L464" s="70" t="str">
        <f>IF(AND(C464="Abierto",D464="Urgente"),A464,"")</f>
        <v/>
      </c>
      <c r="M464" s="70" t="str">
        <f ca="1">IF(AND(C464="Abierto",D464="Urgente"),TODAY()-E464,"")</f>
        <v/>
      </c>
      <c r="N464" s="70" t="str">
        <f>IF(AND(C464="Abierto",D464="Urgente"),RANK(M464,$M$13:$M$787,0)+COUNTIF($M$13:M464,M464)-1,"")</f>
        <v/>
      </c>
      <c r="O464" s="70" t="str">
        <f>IF(AND(C464="Abierto",D464="Alta"),A464,"")</f>
        <v/>
      </c>
      <c r="P464" s="70" t="str">
        <f ca="1">IF(AND(C464="Abierto",D464="Alta"),TODAY()-E464,"")</f>
        <v/>
      </c>
      <c r="Q464" s="70" t="str">
        <f>IF(AND(C464="Abierto",D464="Alta"),RANK(P464,$P$13:$P$787,0)+COUNTIF($P$13:P464,P464)-1+MAX(N:N),"")</f>
        <v/>
      </c>
      <c r="R464" s="70" t="str">
        <f>IF(AND(C464="Abierto",D464="Media"),A464,"")</f>
        <v/>
      </c>
      <c r="S464" s="70" t="str">
        <f ca="1">IF(AND(C464="Abierto",D464="Media"),TODAY()-E464,"")</f>
        <v/>
      </c>
      <c r="T464" s="70" t="str">
        <f>IF(AND(C464="Abierto",D464="Media"),RANK(S464,$S$13:$S$787,0)+COUNTIF($S$13:S464,S464)-1+MAX(N:N,Q:Q),"")</f>
        <v/>
      </c>
      <c r="U464" s="70" t="str">
        <f>IF(AND(C464="Abierto",D464="Baja"),A464,"")</f>
        <v/>
      </c>
      <c r="V464" s="70" t="str">
        <f ca="1">IF(AND(C464="Abierto",D464="Baja"),TODAY()-E464,"")</f>
        <v/>
      </c>
      <c r="W464" s="70" t="str">
        <f>IF(AND(C464="Abierto",D464="Baja"),RANK(V464,$V$13:$V$787,0)+COUNTIF($V$13:V464,V464)-1+MAX(N:N,Q:Q,T:T),"")</f>
        <v/>
      </c>
      <c r="X464" s="83" t="str">
        <f>IF(OR(C464="Resuelto",C464=""),"",SUM(N464,Q464,T464,W464))</f>
        <v/>
      </c>
      <c r="Y464" s="83" t="str">
        <f>IF(OR(C464="Resuelto",C464=""),"",SUM(M464,P464,S464,V464))</f>
        <v/>
      </c>
      <c r="Z464" s="83" t="str">
        <f>IF(OR(C464="Resuelto",C464=""),"",SUM(L464,O464,R464,U464))</f>
        <v/>
      </c>
      <c r="AA464" s="16">
        <v>673</v>
      </c>
      <c r="AB464" s="16" t="str">
        <f t="shared" si="8"/>
        <v/>
      </c>
      <c r="AC464" s="71" t="str">
        <f t="shared" si="9"/>
        <v/>
      </c>
      <c r="AH464" s="74" t="str">
        <f>IF(AI464="","",MAX($AH$5:AH463)+1)</f>
        <v/>
      </c>
      <c r="AI464" s="23" t="str">
        <f>IF(G463="","",IF(COUNTIF($AI$11:AI463,G463)=0,G463,""))</f>
        <v/>
      </c>
      <c r="AJ464" s="23" t="str">
        <f t="shared" si="10"/>
        <v/>
      </c>
      <c r="AK464" s="69"/>
    </row>
    <row r="465" spans="1:37" x14ac:dyDescent="0.25">
      <c r="A465" s="81"/>
      <c r="B465" s="81"/>
      <c r="C465" s="81"/>
      <c r="D465" s="81"/>
      <c r="E465" s="80"/>
      <c r="F465" s="80"/>
      <c r="G465" s="81"/>
      <c r="H465" s="80"/>
      <c r="I465" s="82" t="str">
        <f t="shared" si="7"/>
        <v/>
      </c>
      <c r="J465" s="82"/>
      <c r="K465" s="82"/>
      <c r="L465" s="70" t="str">
        <f>IF(AND(C465="Abierto",D465="Urgente"),A465,"")</f>
        <v/>
      </c>
      <c r="M465" s="70" t="str">
        <f ca="1">IF(AND(C465="Abierto",D465="Urgente"),TODAY()-E465,"")</f>
        <v/>
      </c>
      <c r="N465" s="70" t="str">
        <f>IF(AND(C465="Abierto",D465="Urgente"),RANK(M465,$M$13:$M$787,0)+COUNTIF($M$13:M465,M465)-1,"")</f>
        <v/>
      </c>
      <c r="O465" s="70" t="str">
        <f>IF(AND(C465="Abierto",D465="Alta"),A465,"")</f>
        <v/>
      </c>
      <c r="P465" s="70" t="str">
        <f ca="1">IF(AND(C465="Abierto",D465="Alta"),TODAY()-E465,"")</f>
        <v/>
      </c>
      <c r="Q465" s="70" t="str">
        <f>IF(AND(C465="Abierto",D465="Alta"),RANK(P465,$P$13:$P$787,0)+COUNTIF($P$13:P465,P465)-1+MAX(N:N),"")</f>
        <v/>
      </c>
      <c r="R465" s="70" t="str">
        <f>IF(AND(C465="Abierto",D465="Media"),A465,"")</f>
        <v/>
      </c>
      <c r="S465" s="70" t="str">
        <f ca="1">IF(AND(C465="Abierto",D465="Media"),TODAY()-E465,"")</f>
        <v/>
      </c>
      <c r="T465" s="70" t="str">
        <f>IF(AND(C465="Abierto",D465="Media"),RANK(S465,$S$13:$S$787,0)+COUNTIF($S$13:S465,S465)-1+MAX(N:N,Q:Q),"")</f>
        <v/>
      </c>
      <c r="U465" s="70" t="str">
        <f>IF(AND(C465="Abierto",D465="Baja"),A465,"")</f>
        <v/>
      </c>
      <c r="V465" s="70" t="str">
        <f ca="1">IF(AND(C465="Abierto",D465="Baja"),TODAY()-E465,"")</f>
        <v/>
      </c>
      <c r="W465" s="70" t="str">
        <f>IF(AND(C465="Abierto",D465="Baja"),RANK(V465,$V$13:$V$787,0)+COUNTIF($V$13:V465,V465)-1+MAX(N:N,Q:Q,T:T),"")</f>
        <v/>
      </c>
      <c r="X465" s="83" t="str">
        <f>IF(OR(C465="Resuelto",C465=""),"",SUM(N465,Q465,T465,W465))</f>
        <v/>
      </c>
      <c r="Y465" s="83" t="str">
        <f>IF(OR(C465="Resuelto",C465=""),"",SUM(M465,P465,S465,V465))</f>
        <v/>
      </c>
      <c r="Z465" s="83" t="str">
        <f>IF(OR(C465="Resuelto",C465=""),"",SUM(L465,O465,R465,U465))</f>
        <v/>
      </c>
      <c r="AA465" s="16">
        <v>674</v>
      </c>
      <c r="AB465" s="16" t="str">
        <f t="shared" si="8"/>
        <v/>
      </c>
      <c r="AC465" s="71" t="str">
        <f t="shared" si="9"/>
        <v/>
      </c>
      <c r="AH465" s="74" t="str">
        <f>IF(AI465="","",MAX($AH$5:AH464)+1)</f>
        <v/>
      </c>
      <c r="AI465" s="23" t="str">
        <f>IF(G464="","",IF(COUNTIF($AI$11:AI464,G464)=0,G464,""))</f>
        <v/>
      </c>
      <c r="AJ465" s="23" t="str">
        <f t="shared" si="10"/>
        <v/>
      </c>
      <c r="AK465" s="69"/>
    </row>
    <row r="466" spans="1:37" x14ac:dyDescent="0.25">
      <c r="A466" s="81"/>
      <c r="B466" s="81"/>
      <c r="C466" s="81"/>
      <c r="D466" s="81"/>
      <c r="E466" s="80"/>
      <c r="F466" s="80"/>
      <c r="G466" s="81"/>
      <c r="H466" s="80"/>
      <c r="I466" s="82" t="str">
        <f t="shared" si="7"/>
        <v/>
      </c>
      <c r="J466" s="82"/>
      <c r="K466" s="82"/>
      <c r="L466" s="70" t="str">
        <f>IF(AND(C466="Abierto",D466="Urgente"),A466,"")</f>
        <v/>
      </c>
      <c r="M466" s="70" t="str">
        <f ca="1">IF(AND(C466="Abierto",D466="Urgente"),TODAY()-E466,"")</f>
        <v/>
      </c>
      <c r="N466" s="70" t="str">
        <f>IF(AND(C466="Abierto",D466="Urgente"),RANK(M466,$M$13:$M$787,0)+COUNTIF($M$13:M466,M466)-1,"")</f>
        <v/>
      </c>
      <c r="O466" s="70" t="str">
        <f>IF(AND(C466="Abierto",D466="Alta"),A466,"")</f>
        <v/>
      </c>
      <c r="P466" s="70" t="str">
        <f ca="1">IF(AND(C466="Abierto",D466="Alta"),TODAY()-E466,"")</f>
        <v/>
      </c>
      <c r="Q466" s="70" t="str">
        <f>IF(AND(C466="Abierto",D466="Alta"),RANK(P466,$P$13:$P$787,0)+COUNTIF($P$13:P466,P466)-1+MAX(N:N),"")</f>
        <v/>
      </c>
      <c r="R466" s="70" t="str">
        <f>IF(AND(C466="Abierto",D466="Media"),A466,"")</f>
        <v/>
      </c>
      <c r="S466" s="70" t="str">
        <f ca="1">IF(AND(C466="Abierto",D466="Media"),TODAY()-E466,"")</f>
        <v/>
      </c>
      <c r="T466" s="70" t="str">
        <f>IF(AND(C466="Abierto",D466="Media"),RANK(S466,$S$13:$S$787,0)+COUNTIF($S$13:S466,S466)-1+MAX(N:N,Q:Q),"")</f>
        <v/>
      </c>
      <c r="U466" s="70" t="str">
        <f>IF(AND(C466="Abierto",D466="Baja"),A466,"")</f>
        <v/>
      </c>
      <c r="V466" s="70" t="str">
        <f ca="1">IF(AND(C466="Abierto",D466="Baja"),TODAY()-E466,"")</f>
        <v/>
      </c>
      <c r="W466" s="70" t="str">
        <f>IF(AND(C466="Abierto",D466="Baja"),RANK(V466,$V$13:$V$787,0)+COUNTIF($V$13:V466,V466)-1+MAX(N:N,Q:Q,T:T),"")</f>
        <v/>
      </c>
      <c r="X466" s="83" t="str">
        <f>IF(OR(C466="Resuelto",C466=""),"",SUM(N466,Q466,T466,W466))</f>
        <v/>
      </c>
      <c r="Y466" s="83" t="str">
        <f>IF(OR(C466="Resuelto",C466=""),"",SUM(M466,P466,S466,V466))</f>
        <v/>
      </c>
      <c r="Z466" s="83" t="str">
        <f>IF(OR(C466="Resuelto",C466=""),"",SUM(L466,O466,R466,U466))</f>
        <v/>
      </c>
      <c r="AA466" s="16">
        <v>675</v>
      </c>
      <c r="AB466" s="16" t="str">
        <f t="shared" si="8"/>
        <v/>
      </c>
      <c r="AC466" s="71" t="str">
        <f t="shared" si="9"/>
        <v/>
      </c>
      <c r="AH466" s="74" t="str">
        <f>IF(AI466="","",MAX($AH$5:AH465)+1)</f>
        <v/>
      </c>
      <c r="AI466" s="23" t="str">
        <f>IF(G465="","",IF(COUNTIF($AI$11:AI465,G465)=0,G465,""))</f>
        <v/>
      </c>
      <c r="AJ466" s="23" t="str">
        <f t="shared" si="10"/>
        <v/>
      </c>
      <c r="AK466" s="69"/>
    </row>
    <row r="467" spans="1:37" x14ac:dyDescent="0.25">
      <c r="A467" s="81"/>
      <c r="B467" s="81"/>
      <c r="C467" s="81"/>
      <c r="D467" s="81"/>
      <c r="E467" s="80"/>
      <c r="F467" s="80"/>
      <c r="G467" s="81"/>
      <c r="H467" s="80"/>
      <c r="I467" s="82" t="str">
        <f t="shared" si="7"/>
        <v/>
      </c>
      <c r="J467" s="82"/>
      <c r="K467" s="82"/>
      <c r="L467" s="70" t="str">
        <f>IF(AND(C467="Abierto",D467="Urgente"),A467,"")</f>
        <v/>
      </c>
      <c r="M467" s="70" t="str">
        <f ca="1">IF(AND(C467="Abierto",D467="Urgente"),TODAY()-E467,"")</f>
        <v/>
      </c>
      <c r="N467" s="70" t="str">
        <f>IF(AND(C467="Abierto",D467="Urgente"),RANK(M467,$M$13:$M$787,0)+COUNTIF($M$13:M467,M467)-1,"")</f>
        <v/>
      </c>
      <c r="O467" s="70" t="str">
        <f>IF(AND(C467="Abierto",D467="Alta"),A467,"")</f>
        <v/>
      </c>
      <c r="P467" s="70" t="str">
        <f ca="1">IF(AND(C467="Abierto",D467="Alta"),TODAY()-E467,"")</f>
        <v/>
      </c>
      <c r="Q467" s="70" t="str">
        <f>IF(AND(C467="Abierto",D467="Alta"),RANK(P467,$P$13:$P$787,0)+COUNTIF($P$13:P467,P467)-1+MAX(N:N),"")</f>
        <v/>
      </c>
      <c r="R467" s="70" t="str">
        <f>IF(AND(C467="Abierto",D467="Media"),A467,"")</f>
        <v/>
      </c>
      <c r="S467" s="70" t="str">
        <f ca="1">IF(AND(C467="Abierto",D467="Media"),TODAY()-E467,"")</f>
        <v/>
      </c>
      <c r="T467" s="70" t="str">
        <f>IF(AND(C467="Abierto",D467="Media"),RANK(S467,$S$13:$S$787,0)+COUNTIF($S$13:S467,S467)-1+MAX(N:N,Q:Q),"")</f>
        <v/>
      </c>
      <c r="U467" s="70" t="str">
        <f>IF(AND(C467="Abierto",D467="Baja"),A467,"")</f>
        <v/>
      </c>
      <c r="V467" s="70" t="str">
        <f ca="1">IF(AND(C467="Abierto",D467="Baja"),TODAY()-E467,"")</f>
        <v/>
      </c>
      <c r="W467" s="70" t="str">
        <f>IF(AND(C467="Abierto",D467="Baja"),RANK(V467,$V$13:$V$787,0)+COUNTIF($V$13:V467,V467)-1+MAX(N:N,Q:Q,T:T),"")</f>
        <v/>
      </c>
      <c r="X467" s="83" t="str">
        <f>IF(OR(C467="Resuelto",C467=""),"",SUM(N467,Q467,T467,W467))</f>
        <v/>
      </c>
      <c r="Y467" s="83" t="str">
        <f>IF(OR(C467="Resuelto",C467=""),"",SUM(M467,P467,S467,V467))</f>
        <v/>
      </c>
      <c r="Z467" s="83" t="str">
        <f>IF(OR(C467="Resuelto",C467=""),"",SUM(L467,O467,R467,U467))</f>
        <v/>
      </c>
      <c r="AA467" s="16">
        <v>676</v>
      </c>
      <c r="AB467" s="16" t="str">
        <f t="shared" si="8"/>
        <v/>
      </c>
      <c r="AC467" s="71" t="str">
        <f t="shared" si="9"/>
        <v/>
      </c>
      <c r="AH467" s="74" t="str">
        <f>IF(AI467="","",MAX($AH$5:AH466)+1)</f>
        <v/>
      </c>
      <c r="AI467" s="23" t="str">
        <f>IF(G466="","",IF(COUNTIF($AI$11:AI466,G466)=0,G466,""))</f>
        <v/>
      </c>
      <c r="AJ467" s="23" t="str">
        <f t="shared" si="10"/>
        <v/>
      </c>
      <c r="AK467" s="69"/>
    </row>
    <row r="468" spans="1:37" x14ac:dyDescent="0.25">
      <c r="A468" s="81"/>
      <c r="B468" s="81"/>
      <c r="C468" s="81"/>
      <c r="D468" s="81"/>
      <c r="E468" s="80"/>
      <c r="F468" s="80"/>
      <c r="G468" s="81"/>
      <c r="H468" s="80"/>
      <c r="I468" s="82" t="str">
        <f t="shared" si="7"/>
        <v/>
      </c>
      <c r="J468" s="82"/>
      <c r="K468" s="82"/>
      <c r="L468" s="70" t="str">
        <f>IF(AND(C468="Abierto",D468="Urgente"),A468,"")</f>
        <v/>
      </c>
      <c r="M468" s="70" t="str">
        <f ca="1">IF(AND(C468="Abierto",D468="Urgente"),TODAY()-E468,"")</f>
        <v/>
      </c>
      <c r="N468" s="70" t="str">
        <f>IF(AND(C468="Abierto",D468="Urgente"),RANK(M468,$M$13:$M$787,0)+COUNTIF($M$13:M468,M468)-1,"")</f>
        <v/>
      </c>
      <c r="O468" s="70" t="str">
        <f>IF(AND(C468="Abierto",D468="Alta"),A468,"")</f>
        <v/>
      </c>
      <c r="P468" s="70" t="str">
        <f ca="1">IF(AND(C468="Abierto",D468="Alta"),TODAY()-E468,"")</f>
        <v/>
      </c>
      <c r="Q468" s="70" t="str">
        <f>IF(AND(C468="Abierto",D468="Alta"),RANK(P468,$P$13:$P$787,0)+COUNTIF($P$13:P468,P468)-1+MAX(N:N),"")</f>
        <v/>
      </c>
      <c r="R468" s="70" t="str">
        <f>IF(AND(C468="Abierto",D468="Media"),A468,"")</f>
        <v/>
      </c>
      <c r="S468" s="70" t="str">
        <f ca="1">IF(AND(C468="Abierto",D468="Media"),TODAY()-E468,"")</f>
        <v/>
      </c>
      <c r="T468" s="70" t="str">
        <f>IF(AND(C468="Abierto",D468="Media"),RANK(S468,$S$13:$S$787,0)+COUNTIF($S$13:S468,S468)-1+MAX(N:N,Q:Q),"")</f>
        <v/>
      </c>
      <c r="U468" s="70" t="str">
        <f>IF(AND(C468="Abierto",D468="Baja"),A468,"")</f>
        <v/>
      </c>
      <c r="V468" s="70" t="str">
        <f ca="1">IF(AND(C468="Abierto",D468="Baja"),TODAY()-E468,"")</f>
        <v/>
      </c>
      <c r="W468" s="70" t="str">
        <f>IF(AND(C468="Abierto",D468="Baja"),RANK(V468,$V$13:$V$787,0)+COUNTIF($V$13:V468,V468)-1+MAX(N:N,Q:Q,T:T),"")</f>
        <v/>
      </c>
      <c r="X468" s="83" t="str">
        <f>IF(OR(C468="Resuelto",C468=""),"",SUM(N468,Q468,T468,W468))</f>
        <v/>
      </c>
      <c r="Y468" s="83" t="str">
        <f>IF(OR(C468="Resuelto",C468=""),"",SUM(M468,P468,S468,V468))</f>
        <v/>
      </c>
      <c r="Z468" s="83" t="str">
        <f>IF(OR(C468="Resuelto",C468=""),"",SUM(L468,O468,R468,U468))</f>
        <v/>
      </c>
      <c r="AA468" s="16">
        <v>677</v>
      </c>
      <c r="AB468" s="16" t="str">
        <f t="shared" si="8"/>
        <v/>
      </c>
      <c r="AC468" s="71" t="str">
        <f t="shared" si="9"/>
        <v/>
      </c>
      <c r="AH468" s="74" t="str">
        <f>IF(AI468="","",MAX($AH$5:AH467)+1)</f>
        <v/>
      </c>
      <c r="AI468" s="23" t="str">
        <f>IF(G467="","",IF(COUNTIF($AI$11:AI467,G467)=0,G467,""))</f>
        <v/>
      </c>
      <c r="AJ468" s="23" t="str">
        <f t="shared" si="10"/>
        <v/>
      </c>
      <c r="AK468" s="69"/>
    </row>
    <row r="469" spans="1:37" x14ac:dyDescent="0.25">
      <c r="A469" s="81"/>
      <c r="B469" s="81"/>
      <c r="C469" s="81"/>
      <c r="D469" s="81"/>
      <c r="E469" s="80"/>
      <c r="F469" s="80"/>
      <c r="G469" s="81"/>
      <c r="H469" s="80"/>
      <c r="I469" s="82" t="str">
        <f t="shared" si="7"/>
        <v/>
      </c>
      <c r="J469" s="82"/>
      <c r="K469" s="82"/>
      <c r="L469" s="70" t="str">
        <f>IF(AND(C469="Abierto",D469="Urgente"),A469,"")</f>
        <v/>
      </c>
      <c r="M469" s="70" t="str">
        <f ca="1">IF(AND(C469="Abierto",D469="Urgente"),TODAY()-E469,"")</f>
        <v/>
      </c>
      <c r="N469" s="70" t="str">
        <f>IF(AND(C469="Abierto",D469="Urgente"),RANK(M469,$M$13:$M$787,0)+COUNTIF($M$13:M469,M469)-1,"")</f>
        <v/>
      </c>
      <c r="O469" s="70" t="str">
        <f>IF(AND(C469="Abierto",D469="Alta"),A469,"")</f>
        <v/>
      </c>
      <c r="P469" s="70" t="str">
        <f ca="1">IF(AND(C469="Abierto",D469="Alta"),TODAY()-E469,"")</f>
        <v/>
      </c>
      <c r="Q469" s="70" t="str">
        <f>IF(AND(C469="Abierto",D469="Alta"),RANK(P469,$P$13:$P$787,0)+COUNTIF($P$13:P469,P469)-1+MAX(N:N),"")</f>
        <v/>
      </c>
      <c r="R469" s="70" t="str">
        <f>IF(AND(C469="Abierto",D469="Media"),A469,"")</f>
        <v/>
      </c>
      <c r="S469" s="70" t="str">
        <f ca="1">IF(AND(C469="Abierto",D469="Media"),TODAY()-E469,"")</f>
        <v/>
      </c>
      <c r="T469" s="70" t="str">
        <f>IF(AND(C469="Abierto",D469="Media"),RANK(S469,$S$13:$S$787,0)+COUNTIF($S$13:S469,S469)-1+MAX(N:N,Q:Q),"")</f>
        <v/>
      </c>
      <c r="U469" s="70" t="str">
        <f>IF(AND(C469="Abierto",D469="Baja"),A469,"")</f>
        <v/>
      </c>
      <c r="V469" s="70" t="str">
        <f ca="1">IF(AND(C469="Abierto",D469="Baja"),TODAY()-E469,"")</f>
        <v/>
      </c>
      <c r="W469" s="70" t="str">
        <f>IF(AND(C469="Abierto",D469="Baja"),RANK(V469,$V$13:$V$787,0)+COUNTIF($V$13:V469,V469)-1+MAX(N:N,Q:Q,T:T),"")</f>
        <v/>
      </c>
      <c r="X469" s="83" t="str">
        <f>IF(OR(C469="Resuelto",C469=""),"",SUM(N469,Q469,T469,W469))</f>
        <v/>
      </c>
      <c r="Y469" s="83" t="str">
        <f>IF(OR(C469="Resuelto",C469=""),"",SUM(M469,P469,S469,V469))</f>
        <v/>
      </c>
      <c r="Z469" s="83" t="str">
        <f>IF(OR(C469="Resuelto",C469=""),"",SUM(L469,O469,R469,U469))</f>
        <v/>
      </c>
      <c r="AA469" s="16">
        <v>678</v>
      </c>
      <c r="AB469" s="16" t="str">
        <f t="shared" si="8"/>
        <v/>
      </c>
      <c r="AC469" s="71" t="str">
        <f t="shared" si="9"/>
        <v/>
      </c>
      <c r="AH469" s="74" t="str">
        <f>IF(AI469="","",MAX($AH$5:AH468)+1)</f>
        <v/>
      </c>
      <c r="AI469" s="23" t="str">
        <f>IF(G468="","",IF(COUNTIF($AI$11:AI468,G468)=0,G468,""))</f>
        <v/>
      </c>
      <c r="AJ469" s="23" t="str">
        <f t="shared" si="10"/>
        <v/>
      </c>
      <c r="AK469" s="69"/>
    </row>
    <row r="470" spans="1:37" x14ac:dyDescent="0.25">
      <c r="A470" s="81"/>
      <c r="B470" s="81"/>
      <c r="C470" s="81"/>
      <c r="D470" s="81"/>
      <c r="E470" s="80"/>
      <c r="F470" s="80"/>
      <c r="G470" s="81"/>
      <c r="H470" s="80"/>
      <c r="I470" s="82" t="str">
        <f t="shared" si="7"/>
        <v/>
      </c>
      <c r="J470" s="82"/>
      <c r="K470" s="82"/>
      <c r="L470" s="70" t="str">
        <f>IF(AND(C470="Abierto",D470="Urgente"),A470,"")</f>
        <v/>
      </c>
      <c r="M470" s="70" t="str">
        <f ca="1">IF(AND(C470="Abierto",D470="Urgente"),TODAY()-E470,"")</f>
        <v/>
      </c>
      <c r="N470" s="70" t="str">
        <f>IF(AND(C470="Abierto",D470="Urgente"),RANK(M470,$M$13:$M$787,0)+COUNTIF($M$13:M470,M470)-1,"")</f>
        <v/>
      </c>
      <c r="O470" s="70" t="str">
        <f>IF(AND(C470="Abierto",D470="Alta"),A470,"")</f>
        <v/>
      </c>
      <c r="P470" s="70" t="str">
        <f ca="1">IF(AND(C470="Abierto",D470="Alta"),TODAY()-E470,"")</f>
        <v/>
      </c>
      <c r="Q470" s="70" t="str">
        <f>IF(AND(C470="Abierto",D470="Alta"),RANK(P470,$P$13:$P$787,0)+COUNTIF($P$13:P470,P470)-1+MAX(N:N),"")</f>
        <v/>
      </c>
      <c r="R470" s="70" t="str">
        <f>IF(AND(C470="Abierto",D470="Media"),A470,"")</f>
        <v/>
      </c>
      <c r="S470" s="70" t="str">
        <f ca="1">IF(AND(C470="Abierto",D470="Media"),TODAY()-E470,"")</f>
        <v/>
      </c>
      <c r="T470" s="70" t="str">
        <f>IF(AND(C470="Abierto",D470="Media"),RANK(S470,$S$13:$S$787,0)+COUNTIF($S$13:S470,S470)-1+MAX(N:N,Q:Q),"")</f>
        <v/>
      </c>
      <c r="U470" s="70" t="str">
        <f>IF(AND(C470="Abierto",D470="Baja"),A470,"")</f>
        <v/>
      </c>
      <c r="V470" s="70" t="str">
        <f ca="1">IF(AND(C470="Abierto",D470="Baja"),TODAY()-E470,"")</f>
        <v/>
      </c>
      <c r="W470" s="70" t="str">
        <f>IF(AND(C470="Abierto",D470="Baja"),RANK(V470,$V$13:$V$787,0)+COUNTIF($V$13:V470,V470)-1+MAX(N:N,Q:Q,T:T),"")</f>
        <v/>
      </c>
      <c r="X470" s="83" t="str">
        <f>IF(OR(C470="Resuelto",C470=""),"",SUM(N470,Q470,T470,W470))</f>
        <v/>
      </c>
      <c r="Y470" s="83" t="str">
        <f>IF(OR(C470="Resuelto",C470=""),"",SUM(M470,P470,S470,V470))</f>
        <v/>
      </c>
      <c r="Z470" s="83" t="str">
        <f>IF(OR(C470="Resuelto",C470=""),"",SUM(L470,O470,R470,U470))</f>
        <v/>
      </c>
      <c r="AA470" s="16">
        <v>679</v>
      </c>
      <c r="AB470" s="16" t="str">
        <f t="shared" si="8"/>
        <v/>
      </c>
      <c r="AC470" s="71" t="str">
        <f t="shared" si="9"/>
        <v/>
      </c>
      <c r="AH470" s="74" t="str">
        <f>IF(AI470="","",MAX($AH$5:AH469)+1)</f>
        <v/>
      </c>
      <c r="AI470" s="23" t="str">
        <f>IF(G469="","",IF(COUNTIF($AI$11:AI469,G469)=0,G469,""))</f>
        <v/>
      </c>
      <c r="AJ470" s="23" t="str">
        <f t="shared" si="10"/>
        <v/>
      </c>
      <c r="AK470" s="69"/>
    </row>
    <row r="471" spans="1:37" x14ac:dyDescent="0.25">
      <c r="A471" s="81"/>
      <c r="B471" s="81"/>
      <c r="C471" s="81"/>
      <c r="D471" s="81"/>
      <c r="E471" s="80"/>
      <c r="F471" s="80"/>
      <c r="G471" s="81"/>
      <c r="H471" s="80"/>
      <c r="I471" s="82" t="str">
        <f t="shared" si="7"/>
        <v/>
      </c>
      <c r="J471" s="82"/>
      <c r="K471" s="82"/>
      <c r="L471" s="70" t="str">
        <f>IF(AND(C471="Abierto",D471="Urgente"),A471,"")</f>
        <v/>
      </c>
      <c r="M471" s="70" t="str">
        <f ca="1">IF(AND(C471="Abierto",D471="Urgente"),TODAY()-E471,"")</f>
        <v/>
      </c>
      <c r="N471" s="70" t="str">
        <f>IF(AND(C471="Abierto",D471="Urgente"),RANK(M471,$M$13:$M$787,0)+COUNTIF($M$13:M471,M471)-1,"")</f>
        <v/>
      </c>
      <c r="O471" s="70" t="str">
        <f>IF(AND(C471="Abierto",D471="Alta"),A471,"")</f>
        <v/>
      </c>
      <c r="P471" s="70" t="str">
        <f ca="1">IF(AND(C471="Abierto",D471="Alta"),TODAY()-E471,"")</f>
        <v/>
      </c>
      <c r="Q471" s="70" t="str">
        <f>IF(AND(C471="Abierto",D471="Alta"),RANK(P471,$P$13:$P$787,0)+COUNTIF($P$13:P471,P471)-1+MAX(N:N),"")</f>
        <v/>
      </c>
      <c r="R471" s="70" t="str">
        <f>IF(AND(C471="Abierto",D471="Media"),A471,"")</f>
        <v/>
      </c>
      <c r="S471" s="70" t="str">
        <f ca="1">IF(AND(C471="Abierto",D471="Media"),TODAY()-E471,"")</f>
        <v/>
      </c>
      <c r="T471" s="70" t="str">
        <f>IF(AND(C471="Abierto",D471="Media"),RANK(S471,$S$13:$S$787,0)+COUNTIF($S$13:S471,S471)-1+MAX(N:N,Q:Q),"")</f>
        <v/>
      </c>
      <c r="U471" s="70" t="str">
        <f>IF(AND(C471="Abierto",D471="Baja"),A471,"")</f>
        <v/>
      </c>
      <c r="V471" s="70" t="str">
        <f ca="1">IF(AND(C471="Abierto",D471="Baja"),TODAY()-E471,"")</f>
        <v/>
      </c>
      <c r="W471" s="70" t="str">
        <f>IF(AND(C471="Abierto",D471="Baja"),RANK(V471,$V$13:$V$787,0)+COUNTIF($V$13:V471,V471)-1+MAX(N:N,Q:Q,T:T),"")</f>
        <v/>
      </c>
      <c r="X471" s="83" t="str">
        <f>IF(OR(C471="Resuelto",C471=""),"",SUM(N471,Q471,T471,W471))</f>
        <v/>
      </c>
      <c r="Y471" s="83" t="str">
        <f>IF(OR(C471="Resuelto",C471=""),"",SUM(M471,P471,S471,V471))</f>
        <v/>
      </c>
      <c r="Z471" s="83" t="str">
        <f>IF(OR(C471="Resuelto",C471=""),"",SUM(L471,O471,R471,U471))</f>
        <v/>
      </c>
      <c r="AA471" s="16">
        <v>680</v>
      </c>
      <c r="AB471" s="16" t="str">
        <f t="shared" si="8"/>
        <v/>
      </c>
      <c r="AC471" s="71" t="str">
        <f t="shared" si="9"/>
        <v/>
      </c>
      <c r="AH471" s="74" t="str">
        <f>IF(AI471="","",MAX($AH$5:AH470)+1)</f>
        <v/>
      </c>
      <c r="AI471" s="23" t="str">
        <f>IF(G470="","",IF(COUNTIF($AI$11:AI470,G470)=0,G470,""))</f>
        <v/>
      </c>
      <c r="AJ471" s="23" t="str">
        <f t="shared" si="10"/>
        <v/>
      </c>
      <c r="AK471" s="69"/>
    </row>
    <row r="472" spans="1:37" x14ac:dyDescent="0.25">
      <c r="A472" s="81"/>
      <c r="B472" s="81"/>
      <c r="C472" s="81"/>
      <c r="D472" s="81"/>
      <c r="E472" s="80"/>
      <c r="F472" s="80"/>
      <c r="G472" s="81"/>
      <c r="H472" s="80"/>
      <c r="I472" s="82" t="str">
        <f t="shared" si="7"/>
        <v/>
      </c>
      <c r="J472" s="82"/>
      <c r="K472" s="82"/>
      <c r="L472" s="70" t="str">
        <f>IF(AND(C472="Abierto",D472="Urgente"),A472,"")</f>
        <v/>
      </c>
      <c r="M472" s="70" t="str">
        <f ca="1">IF(AND(C472="Abierto",D472="Urgente"),TODAY()-E472,"")</f>
        <v/>
      </c>
      <c r="N472" s="70" t="str">
        <f>IF(AND(C472="Abierto",D472="Urgente"),RANK(M472,$M$13:$M$787,0)+COUNTIF($M$13:M472,M472)-1,"")</f>
        <v/>
      </c>
      <c r="O472" s="70" t="str">
        <f>IF(AND(C472="Abierto",D472="Alta"),A472,"")</f>
        <v/>
      </c>
      <c r="P472" s="70" t="str">
        <f ca="1">IF(AND(C472="Abierto",D472="Alta"),TODAY()-E472,"")</f>
        <v/>
      </c>
      <c r="Q472" s="70" t="str">
        <f>IF(AND(C472="Abierto",D472="Alta"),RANK(P472,$P$13:$P$787,0)+COUNTIF($P$13:P472,P472)-1+MAX(N:N),"")</f>
        <v/>
      </c>
      <c r="R472" s="70" t="str">
        <f>IF(AND(C472="Abierto",D472="Media"),A472,"")</f>
        <v/>
      </c>
      <c r="S472" s="70" t="str">
        <f ca="1">IF(AND(C472="Abierto",D472="Media"),TODAY()-E472,"")</f>
        <v/>
      </c>
      <c r="T472" s="70" t="str">
        <f>IF(AND(C472="Abierto",D472="Media"),RANK(S472,$S$13:$S$787,0)+COUNTIF($S$13:S472,S472)-1+MAX(N:N,Q:Q),"")</f>
        <v/>
      </c>
      <c r="U472" s="70" t="str">
        <f>IF(AND(C472="Abierto",D472="Baja"),A472,"")</f>
        <v/>
      </c>
      <c r="V472" s="70" t="str">
        <f ca="1">IF(AND(C472="Abierto",D472="Baja"),TODAY()-E472,"")</f>
        <v/>
      </c>
      <c r="W472" s="70" t="str">
        <f>IF(AND(C472="Abierto",D472="Baja"),RANK(V472,$V$13:$V$787,0)+COUNTIF($V$13:V472,V472)-1+MAX(N:N,Q:Q,T:T),"")</f>
        <v/>
      </c>
      <c r="X472" s="83" t="str">
        <f>IF(OR(C472="Resuelto",C472=""),"",SUM(N472,Q472,T472,W472))</f>
        <v/>
      </c>
      <c r="Y472" s="83" t="str">
        <f>IF(OR(C472="Resuelto",C472=""),"",SUM(M472,P472,S472,V472))</f>
        <v/>
      </c>
      <c r="Z472" s="83" t="str">
        <f>IF(OR(C472="Resuelto",C472=""),"",SUM(L472,O472,R472,U472))</f>
        <v/>
      </c>
      <c r="AA472" s="16">
        <v>681</v>
      </c>
      <c r="AB472" s="16" t="str">
        <f t="shared" si="8"/>
        <v/>
      </c>
      <c r="AC472" s="71" t="str">
        <f t="shared" si="9"/>
        <v/>
      </c>
      <c r="AH472" s="74" t="str">
        <f>IF(AI472="","",MAX($AH$5:AH471)+1)</f>
        <v/>
      </c>
      <c r="AI472" s="23" t="str">
        <f>IF(G471="","",IF(COUNTIF($AI$11:AI471,G471)=0,G471,""))</f>
        <v/>
      </c>
      <c r="AJ472" s="23" t="str">
        <f t="shared" si="10"/>
        <v/>
      </c>
      <c r="AK472" s="69"/>
    </row>
    <row r="473" spans="1:37" x14ac:dyDescent="0.25">
      <c r="A473" s="81"/>
      <c r="B473" s="81"/>
      <c r="C473" s="81"/>
      <c r="D473" s="81"/>
      <c r="E473" s="80"/>
      <c r="F473" s="80"/>
      <c r="G473" s="81"/>
      <c r="H473" s="80"/>
      <c r="I473" s="82" t="str">
        <f t="shared" si="7"/>
        <v/>
      </c>
      <c r="J473" s="82"/>
      <c r="K473" s="82"/>
      <c r="L473" s="70" t="str">
        <f>IF(AND(C473="Abierto",D473="Urgente"),A473,"")</f>
        <v/>
      </c>
      <c r="M473" s="70" t="str">
        <f ca="1">IF(AND(C473="Abierto",D473="Urgente"),TODAY()-E473,"")</f>
        <v/>
      </c>
      <c r="N473" s="70" t="str">
        <f>IF(AND(C473="Abierto",D473="Urgente"),RANK(M473,$M$13:$M$787,0)+COUNTIF($M$13:M473,M473)-1,"")</f>
        <v/>
      </c>
      <c r="O473" s="70" t="str">
        <f>IF(AND(C473="Abierto",D473="Alta"),A473,"")</f>
        <v/>
      </c>
      <c r="P473" s="70" t="str">
        <f ca="1">IF(AND(C473="Abierto",D473="Alta"),TODAY()-E473,"")</f>
        <v/>
      </c>
      <c r="Q473" s="70" t="str">
        <f>IF(AND(C473="Abierto",D473="Alta"),RANK(P473,$P$13:$P$787,0)+COUNTIF($P$13:P473,P473)-1+MAX(N:N),"")</f>
        <v/>
      </c>
      <c r="R473" s="70" t="str">
        <f>IF(AND(C473="Abierto",D473="Media"),A473,"")</f>
        <v/>
      </c>
      <c r="S473" s="70" t="str">
        <f ca="1">IF(AND(C473="Abierto",D473="Media"),TODAY()-E473,"")</f>
        <v/>
      </c>
      <c r="T473" s="70" t="str">
        <f>IF(AND(C473="Abierto",D473="Media"),RANK(S473,$S$13:$S$787,0)+COUNTIF($S$13:S473,S473)-1+MAX(N:N,Q:Q),"")</f>
        <v/>
      </c>
      <c r="U473" s="70" t="str">
        <f>IF(AND(C473="Abierto",D473="Baja"),A473,"")</f>
        <v/>
      </c>
      <c r="V473" s="70" t="str">
        <f ca="1">IF(AND(C473="Abierto",D473="Baja"),TODAY()-E473,"")</f>
        <v/>
      </c>
      <c r="W473" s="70" t="str">
        <f>IF(AND(C473="Abierto",D473="Baja"),RANK(V473,$V$13:$V$787,0)+COUNTIF($V$13:V473,V473)-1+MAX(N:N,Q:Q,T:T),"")</f>
        <v/>
      </c>
      <c r="X473" s="83" t="str">
        <f>IF(OR(C473="Resuelto",C473=""),"",SUM(N473,Q473,T473,W473))</f>
        <v/>
      </c>
      <c r="Y473" s="83" t="str">
        <f>IF(OR(C473="Resuelto",C473=""),"",SUM(M473,P473,S473,V473))</f>
        <v/>
      </c>
      <c r="Z473" s="83" t="str">
        <f>IF(OR(C473="Resuelto",C473=""),"",SUM(L473,O473,R473,U473))</f>
        <v/>
      </c>
      <c r="AA473" s="16">
        <v>682</v>
      </c>
      <c r="AB473" s="16" t="str">
        <f t="shared" si="8"/>
        <v/>
      </c>
      <c r="AC473" s="71" t="str">
        <f t="shared" si="9"/>
        <v/>
      </c>
      <c r="AH473" s="74" t="str">
        <f>IF(AI473="","",MAX($AH$5:AH472)+1)</f>
        <v/>
      </c>
      <c r="AI473" s="23" t="str">
        <f>IF(G472="","",IF(COUNTIF($AI$11:AI472,G472)=0,G472,""))</f>
        <v/>
      </c>
      <c r="AJ473" s="23" t="str">
        <f t="shared" si="10"/>
        <v/>
      </c>
      <c r="AK473" s="69"/>
    </row>
    <row r="474" spans="1:37" x14ac:dyDescent="0.25">
      <c r="A474" s="81"/>
      <c r="B474" s="81"/>
      <c r="C474" s="81"/>
      <c r="D474" s="81"/>
      <c r="E474" s="80"/>
      <c r="F474" s="80"/>
      <c r="G474" s="81"/>
      <c r="H474" s="80"/>
      <c r="I474" s="82" t="str">
        <f t="shared" si="7"/>
        <v/>
      </c>
      <c r="J474" s="82"/>
      <c r="K474" s="82"/>
      <c r="L474" s="70" t="str">
        <f>IF(AND(C474="Abierto",D474="Urgente"),A474,"")</f>
        <v/>
      </c>
      <c r="M474" s="70" t="str">
        <f ca="1">IF(AND(C474="Abierto",D474="Urgente"),TODAY()-E474,"")</f>
        <v/>
      </c>
      <c r="N474" s="70" t="str">
        <f>IF(AND(C474="Abierto",D474="Urgente"),RANK(M474,$M$13:$M$787,0)+COUNTIF($M$13:M474,M474)-1,"")</f>
        <v/>
      </c>
      <c r="O474" s="70" t="str">
        <f>IF(AND(C474="Abierto",D474="Alta"),A474,"")</f>
        <v/>
      </c>
      <c r="P474" s="70" t="str">
        <f ca="1">IF(AND(C474="Abierto",D474="Alta"),TODAY()-E474,"")</f>
        <v/>
      </c>
      <c r="Q474" s="70" t="str">
        <f>IF(AND(C474="Abierto",D474="Alta"),RANK(P474,$P$13:$P$787,0)+COUNTIF($P$13:P474,P474)-1+MAX(N:N),"")</f>
        <v/>
      </c>
      <c r="R474" s="70" t="str">
        <f>IF(AND(C474="Abierto",D474="Media"),A474,"")</f>
        <v/>
      </c>
      <c r="S474" s="70" t="str">
        <f ca="1">IF(AND(C474="Abierto",D474="Media"),TODAY()-E474,"")</f>
        <v/>
      </c>
      <c r="T474" s="70" t="str">
        <f>IF(AND(C474="Abierto",D474="Media"),RANK(S474,$S$13:$S$787,0)+COUNTIF($S$13:S474,S474)-1+MAX(N:N,Q:Q),"")</f>
        <v/>
      </c>
      <c r="U474" s="70" t="str">
        <f>IF(AND(C474="Abierto",D474="Baja"),A474,"")</f>
        <v/>
      </c>
      <c r="V474" s="70" t="str">
        <f ca="1">IF(AND(C474="Abierto",D474="Baja"),TODAY()-E474,"")</f>
        <v/>
      </c>
      <c r="W474" s="70" t="str">
        <f>IF(AND(C474="Abierto",D474="Baja"),RANK(V474,$V$13:$V$787,0)+COUNTIF($V$13:V474,V474)-1+MAX(N:N,Q:Q,T:T),"")</f>
        <v/>
      </c>
      <c r="X474" s="83" t="str">
        <f>IF(OR(C474="Resuelto",C474=""),"",SUM(N474,Q474,T474,W474))</f>
        <v/>
      </c>
      <c r="Y474" s="83" t="str">
        <f>IF(OR(C474="Resuelto",C474=""),"",SUM(M474,P474,S474,V474))</f>
        <v/>
      </c>
      <c r="Z474" s="83" t="str">
        <f>IF(OR(C474="Resuelto",C474=""),"",SUM(L474,O474,R474,U474))</f>
        <v/>
      </c>
      <c r="AA474" s="16">
        <v>683</v>
      </c>
      <c r="AB474" s="16" t="str">
        <f t="shared" si="8"/>
        <v/>
      </c>
      <c r="AC474" s="71" t="str">
        <f t="shared" si="9"/>
        <v/>
      </c>
      <c r="AH474" s="74" t="str">
        <f>IF(AI474="","",MAX($AH$5:AH473)+1)</f>
        <v/>
      </c>
      <c r="AI474" s="23" t="str">
        <f>IF(G473="","",IF(COUNTIF($AI$11:AI473,G473)=0,G473,""))</f>
        <v/>
      </c>
      <c r="AJ474" s="23" t="str">
        <f t="shared" si="10"/>
        <v/>
      </c>
      <c r="AK474" s="69"/>
    </row>
    <row r="475" spans="1:37" x14ac:dyDescent="0.25">
      <c r="A475" s="81"/>
      <c r="B475" s="81"/>
      <c r="C475" s="81"/>
      <c r="D475" s="81"/>
      <c r="E475" s="80"/>
      <c r="F475" s="80"/>
      <c r="G475" s="81"/>
      <c r="H475" s="80"/>
      <c r="I475" s="82" t="str">
        <f t="shared" si="7"/>
        <v/>
      </c>
      <c r="J475" s="82"/>
      <c r="K475" s="82"/>
      <c r="L475" s="70" t="str">
        <f>IF(AND(C475="Abierto",D475="Urgente"),A475,"")</f>
        <v/>
      </c>
      <c r="M475" s="70" t="str">
        <f ca="1">IF(AND(C475="Abierto",D475="Urgente"),TODAY()-E475,"")</f>
        <v/>
      </c>
      <c r="N475" s="70" t="str">
        <f>IF(AND(C475="Abierto",D475="Urgente"),RANK(M475,$M$13:$M$787,0)+COUNTIF($M$13:M475,M475)-1,"")</f>
        <v/>
      </c>
      <c r="O475" s="70" t="str">
        <f>IF(AND(C475="Abierto",D475="Alta"),A475,"")</f>
        <v/>
      </c>
      <c r="P475" s="70" t="str">
        <f ca="1">IF(AND(C475="Abierto",D475="Alta"),TODAY()-E475,"")</f>
        <v/>
      </c>
      <c r="Q475" s="70" t="str">
        <f>IF(AND(C475="Abierto",D475="Alta"),RANK(P475,$P$13:$P$787,0)+COUNTIF($P$13:P475,P475)-1+MAX(N:N),"")</f>
        <v/>
      </c>
      <c r="R475" s="70" t="str">
        <f>IF(AND(C475="Abierto",D475="Media"),A475,"")</f>
        <v/>
      </c>
      <c r="S475" s="70" t="str">
        <f ca="1">IF(AND(C475="Abierto",D475="Media"),TODAY()-E475,"")</f>
        <v/>
      </c>
      <c r="T475" s="70" t="str">
        <f>IF(AND(C475="Abierto",D475="Media"),RANK(S475,$S$13:$S$787,0)+COUNTIF($S$13:S475,S475)-1+MAX(N:N,Q:Q),"")</f>
        <v/>
      </c>
      <c r="U475" s="70" t="str">
        <f>IF(AND(C475="Abierto",D475="Baja"),A475,"")</f>
        <v/>
      </c>
      <c r="V475" s="70" t="str">
        <f ca="1">IF(AND(C475="Abierto",D475="Baja"),TODAY()-E475,"")</f>
        <v/>
      </c>
      <c r="W475" s="70" t="str">
        <f>IF(AND(C475="Abierto",D475="Baja"),RANK(V475,$V$13:$V$787,0)+COUNTIF($V$13:V475,V475)-1+MAX(N:N,Q:Q,T:T),"")</f>
        <v/>
      </c>
      <c r="X475" s="83" t="str">
        <f>IF(OR(C475="Resuelto",C475=""),"",SUM(N475,Q475,T475,W475))</f>
        <v/>
      </c>
      <c r="Y475" s="83" t="str">
        <f>IF(OR(C475="Resuelto",C475=""),"",SUM(M475,P475,S475,V475))</f>
        <v/>
      </c>
      <c r="Z475" s="83" t="str">
        <f>IF(OR(C475="Resuelto",C475=""),"",SUM(L475,O475,R475,U475))</f>
        <v/>
      </c>
      <c r="AA475" s="16">
        <v>684</v>
      </c>
      <c r="AB475" s="16" t="str">
        <f t="shared" si="8"/>
        <v/>
      </c>
      <c r="AC475" s="71" t="str">
        <f t="shared" si="9"/>
        <v/>
      </c>
      <c r="AH475" s="74" t="str">
        <f>IF(AI475="","",MAX($AH$5:AH474)+1)</f>
        <v/>
      </c>
      <c r="AI475" s="23" t="str">
        <f>IF(G474="","",IF(COUNTIF($AI$11:AI474,G474)=0,G474,""))</f>
        <v/>
      </c>
      <c r="AJ475" s="23" t="str">
        <f t="shared" si="10"/>
        <v/>
      </c>
      <c r="AK475" s="69"/>
    </row>
    <row r="476" spans="1:37" x14ac:dyDescent="0.25">
      <c r="A476" s="81"/>
      <c r="B476" s="81"/>
      <c r="C476" s="81"/>
      <c r="D476" s="81"/>
      <c r="E476" s="80"/>
      <c r="F476" s="80"/>
      <c r="G476" s="81"/>
      <c r="H476" s="80"/>
      <c r="I476" s="82" t="str">
        <f t="shared" si="7"/>
        <v/>
      </c>
      <c r="J476" s="82"/>
      <c r="K476" s="82"/>
      <c r="L476" s="70" t="str">
        <f>IF(AND(C476="Abierto",D476="Urgente"),A476,"")</f>
        <v/>
      </c>
      <c r="M476" s="70" t="str">
        <f ca="1">IF(AND(C476="Abierto",D476="Urgente"),TODAY()-E476,"")</f>
        <v/>
      </c>
      <c r="N476" s="70" t="str">
        <f>IF(AND(C476="Abierto",D476="Urgente"),RANK(M476,$M$13:$M$787,0)+COUNTIF($M$13:M476,M476)-1,"")</f>
        <v/>
      </c>
      <c r="O476" s="70" t="str">
        <f>IF(AND(C476="Abierto",D476="Alta"),A476,"")</f>
        <v/>
      </c>
      <c r="P476" s="70" t="str">
        <f ca="1">IF(AND(C476="Abierto",D476="Alta"),TODAY()-E476,"")</f>
        <v/>
      </c>
      <c r="Q476" s="70" t="str">
        <f>IF(AND(C476="Abierto",D476="Alta"),RANK(P476,$P$13:$P$787,0)+COUNTIF($P$13:P476,P476)-1+MAX(N:N),"")</f>
        <v/>
      </c>
      <c r="R476" s="70" t="str">
        <f>IF(AND(C476="Abierto",D476="Media"),A476,"")</f>
        <v/>
      </c>
      <c r="S476" s="70" t="str">
        <f ca="1">IF(AND(C476="Abierto",D476="Media"),TODAY()-E476,"")</f>
        <v/>
      </c>
      <c r="T476" s="70" t="str">
        <f>IF(AND(C476="Abierto",D476="Media"),RANK(S476,$S$13:$S$787,0)+COUNTIF($S$13:S476,S476)-1+MAX(N:N,Q:Q),"")</f>
        <v/>
      </c>
      <c r="U476" s="70" t="str">
        <f>IF(AND(C476="Abierto",D476="Baja"),A476,"")</f>
        <v/>
      </c>
      <c r="V476" s="70" t="str">
        <f ca="1">IF(AND(C476="Abierto",D476="Baja"),TODAY()-E476,"")</f>
        <v/>
      </c>
      <c r="W476" s="70" t="str">
        <f>IF(AND(C476="Abierto",D476="Baja"),RANK(V476,$V$13:$V$787,0)+COUNTIF($V$13:V476,V476)-1+MAX(N:N,Q:Q,T:T),"")</f>
        <v/>
      </c>
      <c r="X476" s="83" t="str">
        <f>IF(OR(C476="Resuelto",C476=""),"",SUM(N476,Q476,T476,W476))</f>
        <v/>
      </c>
      <c r="Y476" s="83" t="str">
        <f>IF(OR(C476="Resuelto",C476=""),"",SUM(M476,P476,S476,V476))</f>
        <v/>
      </c>
      <c r="Z476" s="83" t="str">
        <f>IF(OR(C476="Resuelto",C476=""),"",SUM(L476,O476,R476,U476))</f>
        <v/>
      </c>
      <c r="AA476" s="16">
        <v>685</v>
      </c>
      <c r="AB476" s="16" t="str">
        <f t="shared" si="8"/>
        <v/>
      </c>
      <c r="AC476" s="71" t="str">
        <f t="shared" si="9"/>
        <v/>
      </c>
      <c r="AH476" s="74" t="str">
        <f>IF(AI476="","",MAX($AH$5:AH475)+1)</f>
        <v/>
      </c>
      <c r="AI476" s="23" t="str">
        <f>IF(G475="","",IF(COUNTIF($AI$11:AI475,G475)=0,G475,""))</f>
        <v/>
      </c>
      <c r="AJ476" s="23" t="str">
        <f t="shared" si="10"/>
        <v/>
      </c>
      <c r="AK476" s="69"/>
    </row>
    <row r="477" spans="1:37" x14ac:dyDescent="0.25">
      <c r="A477" s="81"/>
      <c r="B477" s="81"/>
      <c r="C477" s="81"/>
      <c r="D477" s="81"/>
      <c r="E477" s="80"/>
      <c r="F477" s="80"/>
      <c r="G477" s="81"/>
      <c r="H477" s="80"/>
      <c r="I477" s="82" t="str">
        <f t="shared" si="7"/>
        <v/>
      </c>
      <c r="J477" s="82"/>
      <c r="K477" s="82"/>
      <c r="L477" s="70" t="str">
        <f>IF(AND(C477="Abierto",D477="Urgente"),A477,"")</f>
        <v/>
      </c>
      <c r="M477" s="70" t="str">
        <f ca="1">IF(AND(C477="Abierto",D477="Urgente"),TODAY()-E477,"")</f>
        <v/>
      </c>
      <c r="N477" s="70" t="str">
        <f>IF(AND(C477="Abierto",D477="Urgente"),RANK(M477,$M$13:$M$787,0)+COUNTIF($M$13:M477,M477)-1,"")</f>
        <v/>
      </c>
      <c r="O477" s="70" t="str">
        <f>IF(AND(C477="Abierto",D477="Alta"),A477,"")</f>
        <v/>
      </c>
      <c r="P477" s="70" t="str">
        <f ca="1">IF(AND(C477="Abierto",D477="Alta"),TODAY()-E477,"")</f>
        <v/>
      </c>
      <c r="Q477" s="70" t="str">
        <f>IF(AND(C477="Abierto",D477="Alta"),RANK(P477,$P$13:$P$787,0)+COUNTIF($P$13:P477,P477)-1+MAX(N:N),"")</f>
        <v/>
      </c>
      <c r="R477" s="70" t="str">
        <f>IF(AND(C477="Abierto",D477="Media"),A477,"")</f>
        <v/>
      </c>
      <c r="S477" s="70" t="str">
        <f ca="1">IF(AND(C477="Abierto",D477="Media"),TODAY()-E477,"")</f>
        <v/>
      </c>
      <c r="T477" s="70" t="str">
        <f>IF(AND(C477="Abierto",D477="Media"),RANK(S477,$S$13:$S$787,0)+COUNTIF($S$13:S477,S477)-1+MAX(N:N,Q:Q),"")</f>
        <v/>
      </c>
      <c r="U477" s="70" t="str">
        <f>IF(AND(C477="Abierto",D477="Baja"),A477,"")</f>
        <v/>
      </c>
      <c r="V477" s="70" t="str">
        <f ca="1">IF(AND(C477="Abierto",D477="Baja"),TODAY()-E477,"")</f>
        <v/>
      </c>
      <c r="W477" s="70" t="str">
        <f>IF(AND(C477="Abierto",D477="Baja"),RANK(V477,$V$13:$V$787,0)+COUNTIF($V$13:V477,V477)-1+MAX(N:N,Q:Q,T:T),"")</f>
        <v/>
      </c>
      <c r="X477" s="83" t="str">
        <f>IF(OR(C477="Resuelto",C477=""),"",SUM(N477,Q477,T477,W477))</f>
        <v/>
      </c>
      <c r="Y477" s="83" t="str">
        <f>IF(OR(C477="Resuelto",C477=""),"",SUM(M477,P477,S477,V477))</f>
        <v/>
      </c>
      <c r="Z477" s="83" t="str">
        <f>IF(OR(C477="Resuelto",C477=""),"",SUM(L477,O477,R477,U477))</f>
        <v/>
      </c>
      <c r="AA477" s="16">
        <v>686</v>
      </c>
      <c r="AB477" s="16" t="str">
        <f t="shared" si="8"/>
        <v/>
      </c>
      <c r="AC477" s="71" t="str">
        <f t="shared" si="9"/>
        <v/>
      </c>
      <c r="AH477" s="74" t="str">
        <f>IF(AI477="","",MAX($AH$5:AH476)+1)</f>
        <v/>
      </c>
      <c r="AI477" s="23" t="str">
        <f>IF(G476="","",IF(COUNTIF($AI$11:AI476,G476)=0,G476,""))</f>
        <v/>
      </c>
      <c r="AJ477" s="23" t="str">
        <f t="shared" si="10"/>
        <v/>
      </c>
      <c r="AK477" s="69"/>
    </row>
    <row r="478" spans="1:37" x14ac:dyDescent="0.25">
      <c r="A478" s="81"/>
      <c r="B478" s="81"/>
      <c r="C478" s="81"/>
      <c r="D478" s="81"/>
      <c r="E478" s="80"/>
      <c r="F478" s="80"/>
      <c r="G478" s="81"/>
      <c r="H478" s="80"/>
      <c r="I478" s="82" t="str">
        <f t="shared" si="7"/>
        <v/>
      </c>
      <c r="J478" s="82"/>
      <c r="K478" s="82"/>
      <c r="L478" s="70" t="str">
        <f>IF(AND(C478="Abierto",D478="Urgente"),A478,"")</f>
        <v/>
      </c>
      <c r="M478" s="70" t="str">
        <f ca="1">IF(AND(C478="Abierto",D478="Urgente"),TODAY()-E478,"")</f>
        <v/>
      </c>
      <c r="N478" s="70" t="str">
        <f>IF(AND(C478="Abierto",D478="Urgente"),RANK(M478,$M$13:$M$787,0)+COUNTIF($M$13:M478,M478)-1,"")</f>
        <v/>
      </c>
      <c r="O478" s="70" t="str">
        <f>IF(AND(C478="Abierto",D478="Alta"),A478,"")</f>
        <v/>
      </c>
      <c r="P478" s="70" t="str">
        <f ca="1">IF(AND(C478="Abierto",D478="Alta"),TODAY()-E478,"")</f>
        <v/>
      </c>
      <c r="Q478" s="70" t="str">
        <f>IF(AND(C478="Abierto",D478="Alta"),RANK(P478,$P$13:$P$787,0)+COUNTIF($P$13:P478,P478)-1+MAX(N:N),"")</f>
        <v/>
      </c>
      <c r="R478" s="70" t="str">
        <f>IF(AND(C478="Abierto",D478="Media"),A478,"")</f>
        <v/>
      </c>
      <c r="S478" s="70" t="str">
        <f ca="1">IF(AND(C478="Abierto",D478="Media"),TODAY()-E478,"")</f>
        <v/>
      </c>
      <c r="T478" s="70" t="str">
        <f>IF(AND(C478="Abierto",D478="Media"),RANK(S478,$S$13:$S$787,0)+COUNTIF($S$13:S478,S478)-1+MAX(N:N,Q:Q),"")</f>
        <v/>
      </c>
      <c r="U478" s="70" t="str">
        <f>IF(AND(C478="Abierto",D478="Baja"),A478,"")</f>
        <v/>
      </c>
      <c r="V478" s="70" t="str">
        <f ca="1">IF(AND(C478="Abierto",D478="Baja"),TODAY()-E478,"")</f>
        <v/>
      </c>
      <c r="W478" s="70" t="str">
        <f>IF(AND(C478="Abierto",D478="Baja"),RANK(V478,$V$13:$V$787,0)+COUNTIF($V$13:V478,V478)-1+MAX(N:N,Q:Q,T:T),"")</f>
        <v/>
      </c>
      <c r="X478" s="83" t="str">
        <f>IF(OR(C478="Resuelto",C478=""),"",SUM(N478,Q478,T478,W478))</f>
        <v/>
      </c>
      <c r="Y478" s="83" t="str">
        <f>IF(OR(C478="Resuelto",C478=""),"",SUM(M478,P478,S478,V478))</f>
        <v/>
      </c>
      <c r="Z478" s="83" t="str">
        <f>IF(OR(C478="Resuelto",C478=""),"",SUM(L478,O478,R478,U478))</f>
        <v/>
      </c>
      <c r="AA478" s="16">
        <v>687</v>
      </c>
      <c r="AB478" s="16" t="str">
        <f t="shared" si="8"/>
        <v/>
      </c>
      <c r="AC478" s="71" t="str">
        <f t="shared" si="9"/>
        <v/>
      </c>
      <c r="AH478" s="74" t="str">
        <f>IF(AI478="","",MAX($AH$5:AH477)+1)</f>
        <v/>
      </c>
      <c r="AI478" s="23" t="str">
        <f>IF(G477="","",IF(COUNTIF($AI$11:AI477,G477)=0,G477,""))</f>
        <v/>
      </c>
      <c r="AJ478" s="23" t="str">
        <f t="shared" si="10"/>
        <v/>
      </c>
      <c r="AK478" s="69"/>
    </row>
    <row r="479" spans="1:37" x14ac:dyDescent="0.25">
      <c r="A479" s="81"/>
      <c r="B479" s="81"/>
      <c r="C479" s="81"/>
      <c r="D479" s="81"/>
      <c r="E479" s="80"/>
      <c r="F479" s="80"/>
      <c r="G479" s="81"/>
      <c r="H479" s="80"/>
      <c r="I479" s="82" t="str">
        <f t="shared" si="7"/>
        <v/>
      </c>
      <c r="J479" s="82"/>
      <c r="K479" s="82"/>
      <c r="L479" s="70" t="str">
        <f>IF(AND(C479="Abierto",D479="Urgente"),A479,"")</f>
        <v/>
      </c>
      <c r="M479" s="70" t="str">
        <f ca="1">IF(AND(C479="Abierto",D479="Urgente"),TODAY()-E479,"")</f>
        <v/>
      </c>
      <c r="N479" s="70" t="str">
        <f>IF(AND(C479="Abierto",D479="Urgente"),RANK(M479,$M$13:$M$787,0)+COUNTIF($M$13:M479,M479)-1,"")</f>
        <v/>
      </c>
      <c r="O479" s="70" t="str">
        <f>IF(AND(C479="Abierto",D479="Alta"),A479,"")</f>
        <v/>
      </c>
      <c r="P479" s="70" t="str">
        <f ca="1">IF(AND(C479="Abierto",D479="Alta"),TODAY()-E479,"")</f>
        <v/>
      </c>
      <c r="Q479" s="70" t="str">
        <f>IF(AND(C479="Abierto",D479="Alta"),RANK(P479,$P$13:$P$787,0)+COUNTIF($P$13:P479,P479)-1+MAX(N:N),"")</f>
        <v/>
      </c>
      <c r="R479" s="70" t="str">
        <f>IF(AND(C479="Abierto",D479="Media"),A479,"")</f>
        <v/>
      </c>
      <c r="S479" s="70" t="str">
        <f ca="1">IF(AND(C479="Abierto",D479="Media"),TODAY()-E479,"")</f>
        <v/>
      </c>
      <c r="T479" s="70" t="str">
        <f>IF(AND(C479="Abierto",D479="Media"),RANK(S479,$S$13:$S$787,0)+COUNTIF($S$13:S479,S479)-1+MAX(N:N,Q:Q),"")</f>
        <v/>
      </c>
      <c r="U479" s="70" t="str">
        <f>IF(AND(C479="Abierto",D479="Baja"),A479,"")</f>
        <v/>
      </c>
      <c r="V479" s="70" t="str">
        <f ca="1">IF(AND(C479="Abierto",D479="Baja"),TODAY()-E479,"")</f>
        <v/>
      </c>
      <c r="W479" s="70" t="str">
        <f>IF(AND(C479="Abierto",D479="Baja"),RANK(V479,$V$13:$V$787,0)+COUNTIF($V$13:V479,V479)-1+MAX(N:N,Q:Q,T:T),"")</f>
        <v/>
      </c>
      <c r="X479" s="83" t="str">
        <f>IF(OR(C479="Resuelto",C479=""),"",SUM(N479,Q479,T479,W479))</f>
        <v/>
      </c>
      <c r="Y479" s="83" t="str">
        <f>IF(OR(C479="Resuelto",C479=""),"",SUM(M479,P479,S479,V479))</f>
        <v/>
      </c>
      <c r="Z479" s="83" t="str">
        <f>IF(OR(C479="Resuelto",C479=""),"",SUM(L479,O479,R479,U479))</f>
        <v/>
      </c>
      <c r="AA479" s="16">
        <v>688</v>
      </c>
      <c r="AB479" s="16" t="str">
        <f t="shared" si="8"/>
        <v/>
      </c>
      <c r="AC479" s="71" t="str">
        <f t="shared" si="9"/>
        <v/>
      </c>
      <c r="AH479" s="74" t="str">
        <f>IF(AI479="","",MAX($AH$5:AH478)+1)</f>
        <v/>
      </c>
      <c r="AI479" s="23" t="str">
        <f>IF(G478="","",IF(COUNTIF($AI$11:AI478,G478)=0,G478,""))</f>
        <v/>
      </c>
      <c r="AJ479" s="23" t="str">
        <f t="shared" si="10"/>
        <v/>
      </c>
      <c r="AK479" s="69"/>
    </row>
    <row r="480" spans="1:37" x14ac:dyDescent="0.25">
      <c r="A480" s="81"/>
      <c r="B480" s="81"/>
      <c r="C480" s="81"/>
      <c r="D480" s="81"/>
      <c r="E480" s="80"/>
      <c r="F480" s="80"/>
      <c r="G480" s="81"/>
      <c r="H480" s="80"/>
      <c r="I480" s="82" t="str">
        <f t="shared" si="7"/>
        <v/>
      </c>
      <c r="J480" s="82"/>
      <c r="K480" s="82"/>
      <c r="L480" s="70" t="str">
        <f>IF(AND(C480="Abierto",D480="Urgente"),A480,"")</f>
        <v/>
      </c>
      <c r="M480" s="70" t="str">
        <f ca="1">IF(AND(C480="Abierto",D480="Urgente"),TODAY()-E480,"")</f>
        <v/>
      </c>
      <c r="N480" s="70" t="str">
        <f>IF(AND(C480="Abierto",D480="Urgente"),RANK(M480,$M$13:$M$787,0)+COUNTIF($M$13:M480,M480)-1,"")</f>
        <v/>
      </c>
      <c r="O480" s="70" t="str">
        <f>IF(AND(C480="Abierto",D480="Alta"),A480,"")</f>
        <v/>
      </c>
      <c r="P480" s="70" t="str">
        <f ca="1">IF(AND(C480="Abierto",D480="Alta"),TODAY()-E480,"")</f>
        <v/>
      </c>
      <c r="Q480" s="70" t="str">
        <f>IF(AND(C480="Abierto",D480="Alta"),RANK(P480,$P$13:$P$787,0)+COUNTIF($P$13:P480,P480)-1+MAX(N:N),"")</f>
        <v/>
      </c>
      <c r="R480" s="70" t="str">
        <f>IF(AND(C480="Abierto",D480="Media"),A480,"")</f>
        <v/>
      </c>
      <c r="S480" s="70" t="str">
        <f ca="1">IF(AND(C480="Abierto",D480="Media"),TODAY()-E480,"")</f>
        <v/>
      </c>
      <c r="T480" s="70" t="str">
        <f>IF(AND(C480="Abierto",D480="Media"),RANK(S480,$S$13:$S$787,0)+COUNTIF($S$13:S480,S480)-1+MAX(N:N,Q:Q),"")</f>
        <v/>
      </c>
      <c r="U480" s="70" t="str">
        <f>IF(AND(C480="Abierto",D480="Baja"),A480,"")</f>
        <v/>
      </c>
      <c r="V480" s="70" t="str">
        <f ca="1">IF(AND(C480="Abierto",D480="Baja"),TODAY()-E480,"")</f>
        <v/>
      </c>
      <c r="W480" s="70" t="str">
        <f>IF(AND(C480="Abierto",D480="Baja"),RANK(V480,$V$13:$V$787,0)+COUNTIF($V$13:V480,V480)-1+MAX(N:N,Q:Q,T:T),"")</f>
        <v/>
      </c>
      <c r="X480" s="83" t="str">
        <f>IF(OR(C480="Resuelto",C480=""),"",SUM(N480,Q480,T480,W480))</f>
        <v/>
      </c>
      <c r="Y480" s="83" t="str">
        <f>IF(OR(C480="Resuelto",C480=""),"",SUM(M480,P480,S480,V480))</f>
        <v/>
      </c>
      <c r="Z480" s="83" t="str">
        <f>IF(OR(C480="Resuelto",C480=""),"",SUM(L480,O480,R480,U480))</f>
        <v/>
      </c>
      <c r="AA480" s="16">
        <v>689</v>
      </c>
      <c r="AB480" s="16" t="str">
        <f t="shared" si="8"/>
        <v/>
      </c>
      <c r="AC480" s="71" t="str">
        <f t="shared" si="9"/>
        <v/>
      </c>
      <c r="AH480" s="74" t="str">
        <f>IF(AI480="","",MAX($AH$5:AH479)+1)</f>
        <v/>
      </c>
      <c r="AI480" s="23" t="str">
        <f>IF(G479="","",IF(COUNTIF($AI$11:AI479,G479)=0,G479,""))</f>
        <v/>
      </c>
      <c r="AJ480" s="23" t="str">
        <f t="shared" si="10"/>
        <v/>
      </c>
      <c r="AK480" s="69"/>
    </row>
    <row r="481" spans="1:37" x14ac:dyDescent="0.25">
      <c r="A481" s="81"/>
      <c r="B481" s="81"/>
      <c r="C481" s="81"/>
      <c r="D481" s="81"/>
      <c r="E481" s="80"/>
      <c r="F481" s="80"/>
      <c r="G481" s="81"/>
      <c r="H481" s="80"/>
      <c r="I481" s="82" t="str">
        <f t="shared" si="7"/>
        <v/>
      </c>
      <c r="J481" s="82"/>
      <c r="K481" s="82"/>
      <c r="L481" s="70" t="str">
        <f>IF(AND(C481="Abierto",D481="Urgente"),A481,"")</f>
        <v/>
      </c>
      <c r="M481" s="70" t="str">
        <f ca="1">IF(AND(C481="Abierto",D481="Urgente"),TODAY()-E481,"")</f>
        <v/>
      </c>
      <c r="N481" s="70" t="str">
        <f>IF(AND(C481="Abierto",D481="Urgente"),RANK(M481,$M$13:$M$787,0)+COUNTIF($M$13:M481,M481)-1,"")</f>
        <v/>
      </c>
      <c r="O481" s="70" t="str">
        <f>IF(AND(C481="Abierto",D481="Alta"),A481,"")</f>
        <v/>
      </c>
      <c r="P481" s="70" t="str">
        <f ca="1">IF(AND(C481="Abierto",D481="Alta"),TODAY()-E481,"")</f>
        <v/>
      </c>
      <c r="Q481" s="70" t="str">
        <f>IF(AND(C481="Abierto",D481="Alta"),RANK(P481,$P$13:$P$787,0)+COUNTIF($P$13:P481,P481)-1+MAX(N:N),"")</f>
        <v/>
      </c>
      <c r="R481" s="70" t="str">
        <f>IF(AND(C481="Abierto",D481="Media"),A481,"")</f>
        <v/>
      </c>
      <c r="S481" s="70" t="str">
        <f ca="1">IF(AND(C481="Abierto",D481="Media"),TODAY()-E481,"")</f>
        <v/>
      </c>
      <c r="T481" s="70" t="str">
        <f>IF(AND(C481="Abierto",D481="Media"),RANK(S481,$S$13:$S$787,0)+COUNTIF($S$13:S481,S481)-1+MAX(N:N,Q:Q),"")</f>
        <v/>
      </c>
      <c r="U481" s="70" t="str">
        <f>IF(AND(C481="Abierto",D481="Baja"),A481,"")</f>
        <v/>
      </c>
      <c r="V481" s="70" t="str">
        <f ca="1">IF(AND(C481="Abierto",D481="Baja"),TODAY()-E481,"")</f>
        <v/>
      </c>
      <c r="W481" s="70" t="str">
        <f>IF(AND(C481="Abierto",D481="Baja"),RANK(V481,$V$13:$V$787,0)+COUNTIF($V$13:V481,V481)-1+MAX(N:N,Q:Q,T:T),"")</f>
        <v/>
      </c>
      <c r="X481" s="83" t="str">
        <f>IF(OR(C481="Resuelto",C481=""),"",SUM(N481,Q481,T481,W481))</f>
        <v/>
      </c>
      <c r="Y481" s="83" t="str">
        <f>IF(OR(C481="Resuelto",C481=""),"",SUM(M481,P481,S481,V481))</f>
        <v/>
      </c>
      <c r="Z481" s="83" t="str">
        <f>IF(OR(C481="Resuelto",C481=""),"",SUM(L481,O481,R481,U481))</f>
        <v/>
      </c>
      <c r="AA481" s="16">
        <v>690</v>
      </c>
      <c r="AB481" s="16" t="str">
        <f t="shared" si="8"/>
        <v/>
      </c>
      <c r="AC481" s="71" t="str">
        <f t="shared" si="9"/>
        <v/>
      </c>
      <c r="AH481" s="74" t="str">
        <f>IF(AI481="","",MAX($AH$5:AH480)+1)</f>
        <v/>
      </c>
      <c r="AI481" s="23" t="str">
        <f>IF(G480="","",IF(COUNTIF($AI$11:AI480,G480)=0,G480,""))</f>
        <v/>
      </c>
      <c r="AJ481" s="23" t="str">
        <f t="shared" si="10"/>
        <v/>
      </c>
      <c r="AK481" s="69"/>
    </row>
    <row r="482" spans="1:37" x14ac:dyDescent="0.25">
      <c r="A482" s="81"/>
      <c r="B482" s="81"/>
      <c r="C482" s="81"/>
      <c r="D482" s="81"/>
      <c r="E482" s="80"/>
      <c r="F482" s="80"/>
      <c r="G482" s="81"/>
      <c r="H482" s="80"/>
      <c r="I482" s="82" t="str">
        <f t="shared" si="7"/>
        <v/>
      </c>
      <c r="J482" s="82"/>
      <c r="K482" s="82"/>
      <c r="L482" s="70" t="str">
        <f>IF(AND(C482="Abierto",D482="Urgente"),A482,"")</f>
        <v/>
      </c>
      <c r="M482" s="70" t="str">
        <f ca="1">IF(AND(C482="Abierto",D482="Urgente"),TODAY()-E482,"")</f>
        <v/>
      </c>
      <c r="N482" s="70" t="str">
        <f>IF(AND(C482="Abierto",D482="Urgente"),RANK(M482,$M$13:$M$787,0)+COUNTIF($M$13:M482,M482)-1,"")</f>
        <v/>
      </c>
      <c r="O482" s="70" t="str">
        <f>IF(AND(C482="Abierto",D482="Alta"),A482,"")</f>
        <v/>
      </c>
      <c r="P482" s="70" t="str">
        <f ca="1">IF(AND(C482="Abierto",D482="Alta"),TODAY()-E482,"")</f>
        <v/>
      </c>
      <c r="Q482" s="70" t="str">
        <f>IF(AND(C482="Abierto",D482="Alta"),RANK(P482,$P$13:$P$787,0)+COUNTIF($P$13:P482,P482)-1+MAX(N:N),"")</f>
        <v/>
      </c>
      <c r="R482" s="70" t="str">
        <f>IF(AND(C482="Abierto",D482="Media"),A482,"")</f>
        <v/>
      </c>
      <c r="S482" s="70" t="str">
        <f ca="1">IF(AND(C482="Abierto",D482="Media"),TODAY()-E482,"")</f>
        <v/>
      </c>
      <c r="T482" s="70" t="str">
        <f>IF(AND(C482="Abierto",D482="Media"),RANK(S482,$S$13:$S$787,0)+COUNTIF($S$13:S482,S482)-1+MAX(N:N,Q:Q),"")</f>
        <v/>
      </c>
      <c r="U482" s="70" t="str">
        <f>IF(AND(C482="Abierto",D482="Baja"),A482,"")</f>
        <v/>
      </c>
      <c r="V482" s="70" t="str">
        <f ca="1">IF(AND(C482="Abierto",D482="Baja"),TODAY()-E482,"")</f>
        <v/>
      </c>
      <c r="W482" s="70" t="str">
        <f>IF(AND(C482="Abierto",D482="Baja"),RANK(V482,$V$13:$V$787,0)+COUNTIF($V$13:V482,V482)-1+MAX(N:N,Q:Q,T:T),"")</f>
        <v/>
      </c>
      <c r="X482" s="83" t="str">
        <f>IF(OR(C482="Resuelto",C482=""),"",SUM(N482,Q482,T482,W482))</f>
        <v/>
      </c>
      <c r="Y482" s="83" t="str">
        <f>IF(OR(C482="Resuelto",C482=""),"",SUM(M482,P482,S482,V482))</f>
        <v/>
      </c>
      <c r="Z482" s="83" t="str">
        <f>IF(OR(C482="Resuelto",C482=""),"",SUM(L482,O482,R482,U482))</f>
        <v/>
      </c>
      <c r="AA482" s="16">
        <v>691</v>
      </c>
      <c r="AB482" s="16" t="str">
        <f t="shared" si="8"/>
        <v/>
      </c>
      <c r="AC482" s="71" t="str">
        <f t="shared" si="9"/>
        <v/>
      </c>
      <c r="AH482" s="74" t="str">
        <f>IF(AI482="","",MAX($AH$5:AH481)+1)</f>
        <v/>
      </c>
      <c r="AI482" s="23" t="str">
        <f>IF(G481="","",IF(COUNTIF($AI$11:AI481,G481)=0,G481,""))</f>
        <v/>
      </c>
      <c r="AJ482" s="23" t="str">
        <f t="shared" si="10"/>
        <v/>
      </c>
      <c r="AK482" s="69"/>
    </row>
    <row r="483" spans="1:37" x14ac:dyDescent="0.25">
      <c r="A483" s="81"/>
      <c r="B483" s="81"/>
      <c r="C483" s="81"/>
      <c r="D483" s="81"/>
      <c r="E483" s="80"/>
      <c r="F483" s="80"/>
      <c r="G483" s="81"/>
      <c r="H483" s="80"/>
      <c r="I483" s="82" t="str">
        <f t="shared" si="7"/>
        <v/>
      </c>
      <c r="J483" s="82"/>
      <c r="K483" s="82"/>
      <c r="L483" s="70" t="str">
        <f>IF(AND(C483="Abierto",D483="Urgente"),A483,"")</f>
        <v/>
      </c>
      <c r="M483" s="70" t="str">
        <f ca="1">IF(AND(C483="Abierto",D483="Urgente"),TODAY()-E483,"")</f>
        <v/>
      </c>
      <c r="N483" s="70" t="str">
        <f>IF(AND(C483="Abierto",D483="Urgente"),RANK(M483,$M$13:$M$787,0)+COUNTIF($M$13:M483,M483)-1,"")</f>
        <v/>
      </c>
      <c r="O483" s="70" t="str">
        <f>IF(AND(C483="Abierto",D483="Alta"),A483,"")</f>
        <v/>
      </c>
      <c r="P483" s="70" t="str">
        <f ca="1">IF(AND(C483="Abierto",D483="Alta"),TODAY()-E483,"")</f>
        <v/>
      </c>
      <c r="Q483" s="70" t="str">
        <f>IF(AND(C483="Abierto",D483="Alta"),RANK(P483,$P$13:$P$787,0)+COUNTIF($P$13:P483,P483)-1+MAX(N:N),"")</f>
        <v/>
      </c>
      <c r="R483" s="70" t="str">
        <f>IF(AND(C483="Abierto",D483="Media"),A483,"")</f>
        <v/>
      </c>
      <c r="S483" s="70" t="str">
        <f ca="1">IF(AND(C483="Abierto",D483="Media"),TODAY()-E483,"")</f>
        <v/>
      </c>
      <c r="T483" s="70" t="str">
        <f>IF(AND(C483="Abierto",D483="Media"),RANK(S483,$S$13:$S$787,0)+COUNTIF($S$13:S483,S483)-1+MAX(N:N,Q:Q),"")</f>
        <v/>
      </c>
      <c r="U483" s="70" t="str">
        <f>IF(AND(C483="Abierto",D483="Baja"),A483,"")</f>
        <v/>
      </c>
      <c r="V483" s="70" t="str">
        <f ca="1">IF(AND(C483="Abierto",D483="Baja"),TODAY()-E483,"")</f>
        <v/>
      </c>
      <c r="W483" s="70" t="str">
        <f>IF(AND(C483="Abierto",D483="Baja"),RANK(V483,$V$13:$V$787,0)+COUNTIF($V$13:V483,V483)-1+MAX(N:N,Q:Q,T:T),"")</f>
        <v/>
      </c>
      <c r="X483" s="83" t="str">
        <f>IF(OR(C483="Resuelto",C483=""),"",SUM(N483,Q483,T483,W483))</f>
        <v/>
      </c>
      <c r="Y483" s="83" t="str">
        <f>IF(OR(C483="Resuelto",C483=""),"",SUM(M483,P483,S483,V483))</f>
        <v/>
      </c>
      <c r="Z483" s="83" t="str">
        <f>IF(OR(C483="Resuelto",C483=""),"",SUM(L483,O483,R483,U483))</f>
        <v/>
      </c>
      <c r="AA483" s="16">
        <v>692</v>
      </c>
      <c r="AB483" s="16" t="str">
        <f t="shared" si="8"/>
        <v/>
      </c>
      <c r="AC483" s="71" t="str">
        <f t="shared" si="9"/>
        <v/>
      </c>
      <c r="AH483" s="74" t="str">
        <f>IF(AI483="","",MAX($AH$5:AH482)+1)</f>
        <v/>
      </c>
      <c r="AI483" s="23" t="str">
        <f>IF(G482="","",IF(COUNTIF($AI$11:AI482,G482)=0,G482,""))</f>
        <v/>
      </c>
      <c r="AJ483" s="23" t="str">
        <f t="shared" si="10"/>
        <v/>
      </c>
      <c r="AK483" s="69"/>
    </row>
    <row r="484" spans="1:37" x14ac:dyDescent="0.25">
      <c r="A484" s="81"/>
      <c r="B484" s="81"/>
      <c r="C484" s="81"/>
      <c r="D484" s="81"/>
      <c r="E484" s="80"/>
      <c r="F484" s="80"/>
      <c r="G484" s="81"/>
      <c r="H484" s="80"/>
      <c r="I484" s="82" t="str">
        <f t="shared" si="7"/>
        <v/>
      </c>
      <c r="J484" s="82"/>
      <c r="K484" s="82"/>
      <c r="L484" s="70" t="str">
        <f>IF(AND(C484="Abierto",D484="Urgente"),A484,"")</f>
        <v/>
      </c>
      <c r="M484" s="70" t="str">
        <f ca="1">IF(AND(C484="Abierto",D484="Urgente"),TODAY()-E484,"")</f>
        <v/>
      </c>
      <c r="N484" s="70" t="str">
        <f>IF(AND(C484="Abierto",D484="Urgente"),RANK(M484,$M$13:$M$787,0)+COUNTIF($M$13:M484,M484)-1,"")</f>
        <v/>
      </c>
      <c r="O484" s="70" t="str">
        <f>IF(AND(C484="Abierto",D484="Alta"),A484,"")</f>
        <v/>
      </c>
      <c r="P484" s="70" t="str">
        <f ca="1">IF(AND(C484="Abierto",D484="Alta"),TODAY()-E484,"")</f>
        <v/>
      </c>
      <c r="Q484" s="70" t="str">
        <f>IF(AND(C484="Abierto",D484="Alta"),RANK(P484,$P$13:$P$787,0)+COUNTIF($P$13:P484,P484)-1+MAX(N:N),"")</f>
        <v/>
      </c>
      <c r="R484" s="70" t="str">
        <f>IF(AND(C484="Abierto",D484="Media"),A484,"")</f>
        <v/>
      </c>
      <c r="S484" s="70" t="str">
        <f ca="1">IF(AND(C484="Abierto",D484="Media"),TODAY()-E484,"")</f>
        <v/>
      </c>
      <c r="T484" s="70" t="str">
        <f>IF(AND(C484="Abierto",D484="Media"),RANK(S484,$S$13:$S$787,0)+COUNTIF($S$13:S484,S484)-1+MAX(N:N,Q:Q),"")</f>
        <v/>
      </c>
      <c r="U484" s="70" t="str">
        <f>IF(AND(C484="Abierto",D484="Baja"),A484,"")</f>
        <v/>
      </c>
      <c r="V484" s="70" t="str">
        <f ca="1">IF(AND(C484="Abierto",D484="Baja"),TODAY()-E484,"")</f>
        <v/>
      </c>
      <c r="W484" s="70" t="str">
        <f>IF(AND(C484="Abierto",D484="Baja"),RANK(V484,$V$13:$V$787,0)+COUNTIF($V$13:V484,V484)-1+MAX(N:N,Q:Q,T:T),"")</f>
        <v/>
      </c>
      <c r="X484" s="83" t="str">
        <f>IF(OR(C484="Resuelto",C484=""),"",SUM(N484,Q484,T484,W484))</f>
        <v/>
      </c>
      <c r="Y484" s="83" t="str">
        <f>IF(OR(C484="Resuelto",C484=""),"",SUM(M484,P484,S484,V484))</f>
        <v/>
      </c>
      <c r="Z484" s="83" t="str">
        <f>IF(OR(C484="Resuelto",C484=""),"",SUM(L484,O484,R484,U484))</f>
        <v/>
      </c>
      <c r="AA484" s="16">
        <v>693</v>
      </c>
      <c r="AB484" s="16" t="str">
        <f t="shared" si="8"/>
        <v/>
      </c>
      <c r="AC484" s="71" t="str">
        <f t="shared" si="9"/>
        <v/>
      </c>
      <c r="AH484" s="74" t="str">
        <f>IF(AI484="","",MAX($AH$5:AH483)+1)</f>
        <v/>
      </c>
      <c r="AI484" s="23" t="str">
        <f>IF(G483="","",IF(COUNTIF($AI$11:AI483,G483)=0,G483,""))</f>
        <v/>
      </c>
      <c r="AJ484" s="23" t="str">
        <f t="shared" si="10"/>
        <v/>
      </c>
      <c r="AK484" s="69"/>
    </row>
    <row r="485" spans="1:37" x14ac:dyDescent="0.25">
      <c r="A485" s="81"/>
      <c r="B485" s="81"/>
      <c r="C485" s="81"/>
      <c r="D485" s="81"/>
      <c r="E485" s="80"/>
      <c r="F485" s="80"/>
      <c r="G485" s="81"/>
      <c r="H485" s="80"/>
      <c r="I485" s="82" t="str">
        <f t="shared" si="7"/>
        <v/>
      </c>
      <c r="J485" s="82"/>
      <c r="K485" s="82"/>
      <c r="L485" s="70" t="str">
        <f>IF(AND(C485="Abierto",D485="Urgente"),A485,"")</f>
        <v/>
      </c>
      <c r="M485" s="70" t="str">
        <f ca="1">IF(AND(C485="Abierto",D485="Urgente"),TODAY()-E485,"")</f>
        <v/>
      </c>
      <c r="N485" s="70" t="str">
        <f>IF(AND(C485="Abierto",D485="Urgente"),RANK(M485,$M$13:$M$787,0)+COUNTIF($M$13:M485,M485)-1,"")</f>
        <v/>
      </c>
      <c r="O485" s="70" t="str">
        <f>IF(AND(C485="Abierto",D485="Alta"),A485,"")</f>
        <v/>
      </c>
      <c r="P485" s="70" t="str">
        <f ca="1">IF(AND(C485="Abierto",D485="Alta"),TODAY()-E485,"")</f>
        <v/>
      </c>
      <c r="Q485" s="70" t="str">
        <f>IF(AND(C485="Abierto",D485="Alta"),RANK(P485,$P$13:$P$787,0)+COUNTIF($P$13:P485,P485)-1+MAX(N:N),"")</f>
        <v/>
      </c>
      <c r="R485" s="70" t="str">
        <f>IF(AND(C485="Abierto",D485="Media"),A485,"")</f>
        <v/>
      </c>
      <c r="S485" s="70" t="str">
        <f ca="1">IF(AND(C485="Abierto",D485="Media"),TODAY()-E485,"")</f>
        <v/>
      </c>
      <c r="T485" s="70" t="str">
        <f>IF(AND(C485="Abierto",D485="Media"),RANK(S485,$S$13:$S$787,0)+COUNTIF($S$13:S485,S485)-1+MAX(N:N,Q:Q),"")</f>
        <v/>
      </c>
      <c r="U485" s="70" t="str">
        <f>IF(AND(C485="Abierto",D485="Baja"),A485,"")</f>
        <v/>
      </c>
      <c r="V485" s="70" t="str">
        <f ca="1">IF(AND(C485="Abierto",D485="Baja"),TODAY()-E485,"")</f>
        <v/>
      </c>
      <c r="W485" s="70" t="str">
        <f>IF(AND(C485="Abierto",D485="Baja"),RANK(V485,$V$13:$V$787,0)+COUNTIF($V$13:V485,V485)-1+MAX(N:N,Q:Q,T:T),"")</f>
        <v/>
      </c>
      <c r="X485" s="83" t="str">
        <f>IF(OR(C485="Resuelto",C485=""),"",SUM(N485,Q485,T485,W485))</f>
        <v/>
      </c>
      <c r="Y485" s="83" t="str">
        <f>IF(OR(C485="Resuelto",C485=""),"",SUM(M485,P485,S485,V485))</f>
        <v/>
      </c>
      <c r="Z485" s="83" t="str">
        <f>IF(OR(C485="Resuelto",C485=""),"",SUM(L485,O485,R485,U485))</f>
        <v/>
      </c>
      <c r="AA485" s="16">
        <v>694</v>
      </c>
      <c r="AB485" s="16" t="str">
        <f t="shared" si="8"/>
        <v/>
      </c>
      <c r="AC485" s="71" t="str">
        <f t="shared" si="9"/>
        <v/>
      </c>
      <c r="AH485" s="74" t="str">
        <f>IF(AI485="","",MAX($AH$5:AH484)+1)</f>
        <v/>
      </c>
      <c r="AI485" s="23" t="str">
        <f>IF(G484="","",IF(COUNTIF($AI$11:AI484,G484)=0,G484,""))</f>
        <v/>
      </c>
      <c r="AJ485" s="23" t="str">
        <f t="shared" si="10"/>
        <v/>
      </c>
      <c r="AK485" s="69"/>
    </row>
    <row r="486" spans="1:37" x14ac:dyDescent="0.25">
      <c r="A486" s="81"/>
      <c r="B486" s="81"/>
      <c r="C486" s="81"/>
      <c r="D486" s="81"/>
      <c r="E486" s="80"/>
      <c r="F486" s="80"/>
      <c r="G486" s="81"/>
      <c r="H486" s="80"/>
      <c r="I486" s="82" t="str">
        <f t="shared" ref="I486:I549" si="11">IF(OR(E486=0,H486=0),"",H486-E486)</f>
        <v/>
      </c>
      <c r="J486" s="82"/>
      <c r="K486" s="82"/>
      <c r="L486" s="70" t="str">
        <f>IF(AND(C486="Abierto",D486="Urgente"),A486,"")</f>
        <v/>
      </c>
      <c r="M486" s="70" t="str">
        <f ca="1">IF(AND(C486="Abierto",D486="Urgente"),TODAY()-E486,"")</f>
        <v/>
      </c>
      <c r="N486" s="70" t="str">
        <f>IF(AND(C486="Abierto",D486="Urgente"),RANK(M486,$M$13:$M$787,0)+COUNTIF($M$13:M486,M486)-1,"")</f>
        <v/>
      </c>
      <c r="O486" s="70" t="str">
        <f>IF(AND(C486="Abierto",D486="Alta"),A486,"")</f>
        <v/>
      </c>
      <c r="P486" s="70" t="str">
        <f ca="1">IF(AND(C486="Abierto",D486="Alta"),TODAY()-E486,"")</f>
        <v/>
      </c>
      <c r="Q486" s="70" t="str">
        <f>IF(AND(C486="Abierto",D486="Alta"),RANK(P486,$P$13:$P$787,0)+COUNTIF($P$13:P486,P486)-1+MAX(N:N),"")</f>
        <v/>
      </c>
      <c r="R486" s="70" t="str">
        <f>IF(AND(C486="Abierto",D486="Media"),A486,"")</f>
        <v/>
      </c>
      <c r="S486" s="70" t="str">
        <f ca="1">IF(AND(C486="Abierto",D486="Media"),TODAY()-E486,"")</f>
        <v/>
      </c>
      <c r="T486" s="70" t="str">
        <f>IF(AND(C486="Abierto",D486="Media"),RANK(S486,$S$13:$S$787,0)+COUNTIF($S$13:S486,S486)-1+MAX(N:N,Q:Q),"")</f>
        <v/>
      </c>
      <c r="U486" s="70" t="str">
        <f>IF(AND(C486="Abierto",D486="Baja"),A486,"")</f>
        <v/>
      </c>
      <c r="V486" s="70" t="str">
        <f ca="1">IF(AND(C486="Abierto",D486="Baja"),TODAY()-E486,"")</f>
        <v/>
      </c>
      <c r="W486" s="70" t="str">
        <f>IF(AND(C486="Abierto",D486="Baja"),RANK(V486,$V$13:$V$787,0)+COUNTIF($V$13:V486,V486)-1+MAX(N:N,Q:Q,T:T),"")</f>
        <v/>
      </c>
      <c r="X486" s="83" t="str">
        <f>IF(OR(C486="Resuelto",C486=""),"",SUM(N486,Q486,T486,W486))</f>
        <v/>
      </c>
      <c r="Y486" s="83" t="str">
        <f>IF(OR(C486="Resuelto",C486=""),"",SUM(M486,P486,S486,V486))</f>
        <v/>
      </c>
      <c r="Z486" s="83" t="str">
        <f>IF(OR(C486="Resuelto",C486=""),"",SUM(L486,O486,R486,U486))</f>
        <v/>
      </c>
      <c r="AA486" s="16">
        <v>695</v>
      </c>
      <c r="AB486" s="16" t="str">
        <f t="shared" ref="AB486:AB549" si="12">IF(ISNA(VLOOKUP(AA486,$X$13:$Z$784,3,FALSE))=TRUE,"",VLOOKUP(AA486,$X$13:$Z$784,3,FALSE))</f>
        <v/>
      </c>
      <c r="AC486" s="71" t="str">
        <f t="shared" ref="AC486:AC549" si="13">IF(ISNA(VLOOKUP(AA486,$X$13:$Z$784,2,FALSE))=TRUE,"",VLOOKUP(AA486,$X$13:$Z$784,2,FALSE))</f>
        <v/>
      </c>
      <c r="AH486" s="74" t="str">
        <f>IF(AI486="","",MAX($AH$5:AH485)+1)</f>
        <v/>
      </c>
      <c r="AI486" s="23" t="str">
        <f>IF(G485="","",IF(COUNTIF($AI$11:AI485,G485)=0,G485,""))</f>
        <v/>
      </c>
      <c r="AJ486" s="23" t="str">
        <f t="shared" ref="AJ486:AJ549" si="14">IF(ISNA(VLOOKUP(AA486,$AH$13:$AI$784,2,FALSE))=TRUE,"",VLOOKUP(AA486,$AH$13:$AI$784,2,FALSE))</f>
        <v/>
      </c>
      <c r="AK486" s="69"/>
    </row>
    <row r="487" spans="1:37" x14ac:dyDescent="0.25">
      <c r="A487" s="81"/>
      <c r="B487" s="81"/>
      <c r="C487" s="81"/>
      <c r="D487" s="81"/>
      <c r="E487" s="80"/>
      <c r="F487" s="80"/>
      <c r="G487" s="81"/>
      <c r="H487" s="80"/>
      <c r="I487" s="82" t="str">
        <f t="shared" si="11"/>
        <v/>
      </c>
      <c r="J487" s="82"/>
      <c r="K487" s="82"/>
      <c r="L487" s="70" t="str">
        <f>IF(AND(C487="Abierto",D487="Urgente"),A487,"")</f>
        <v/>
      </c>
      <c r="M487" s="70" t="str">
        <f ca="1">IF(AND(C487="Abierto",D487="Urgente"),TODAY()-E487,"")</f>
        <v/>
      </c>
      <c r="N487" s="70" t="str">
        <f>IF(AND(C487="Abierto",D487="Urgente"),RANK(M487,$M$13:$M$787,0)+COUNTIF($M$13:M487,M487)-1,"")</f>
        <v/>
      </c>
      <c r="O487" s="70" t="str">
        <f>IF(AND(C487="Abierto",D487="Alta"),A487,"")</f>
        <v/>
      </c>
      <c r="P487" s="70" t="str">
        <f ca="1">IF(AND(C487="Abierto",D487="Alta"),TODAY()-E487,"")</f>
        <v/>
      </c>
      <c r="Q487" s="70" t="str">
        <f>IF(AND(C487="Abierto",D487="Alta"),RANK(P487,$P$13:$P$787,0)+COUNTIF($P$13:P487,P487)-1+MAX(N:N),"")</f>
        <v/>
      </c>
      <c r="R487" s="70" t="str">
        <f>IF(AND(C487="Abierto",D487="Media"),A487,"")</f>
        <v/>
      </c>
      <c r="S487" s="70" t="str">
        <f ca="1">IF(AND(C487="Abierto",D487="Media"),TODAY()-E487,"")</f>
        <v/>
      </c>
      <c r="T487" s="70" t="str">
        <f>IF(AND(C487="Abierto",D487="Media"),RANK(S487,$S$13:$S$787,0)+COUNTIF($S$13:S487,S487)-1+MAX(N:N,Q:Q),"")</f>
        <v/>
      </c>
      <c r="U487" s="70" t="str">
        <f>IF(AND(C487="Abierto",D487="Baja"),A487,"")</f>
        <v/>
      </c>
      <c r="V487" s="70" t="str">
        <f ca="1">IF(AND(C487="Abierto",D487="Baja"),TODAY()-E487,"")</f>
        <v/>
      </c>
      <c r="W487" s="70" t="str">
        <f>IF(AND(C487="Abierto",D487="Baja"),RANK(V487,$V$13:$V$787,0)+COUNTIF($V$13:V487,V487)-1+MAX(N:N,Q:Q,T:T),"")</f>
        <v/>
      </c>
      <c r="X487" s="83" t="str">
        <f>IF(OR(C487="Resuelto",C487=""),"",SUM(N487,Q487,T487,W487))</f>
        <v/>
      </c>
      <c r="Y487" s="83" t="str">
        <f>IF(OR(C487="Resuelto",C487=""),"",SUM(M487,P487,S487,V487))</f>
        <v/>
      </c>
      <c r="Z487" s="83" t="str">
        <f>IF(OR(C487="Resuelto",C487=""),"",SUM(L487,O487,R487,U487))</f>
        <v/>
      </c>
      <c r="AA487" s="16">
        <v>696</v>
      </c>
      <c r="AB487" s="16" t="str">
        <f t="shared" si="12"/>
        <v/>
      </c>
      <c r="AC487" s="71" t="str">
        <f t="shared" si="13"/>
        <v/>
      </c>
      <c r="AH487" s="74" t="str">
        <f>IF(AI487="","",MAX($AH$5:AH486)+1)</f>
        <v/>
      </c>
      <c r="AI487" s="23" t="str">
        <f>IF(G486="","",IF(COUNTIF($AI$11:AI486,G486)=0,G486,""))</f>
        <v/>
      </c>
      <c r="AJ487" s="23" t="str">
        <f t="shared" si="14"/>
        <v/>
      </c>
      <c r="AK487" s="69"/>
    </row>
    <row r="488" spans="1:37" x14ac:dyDescent="0.25">
      <c r="A488" s="81"/>
      <c r="B488" s="81"/>
      <c r="C488" s="81"/>
      <c r="D488" s="81"/>
      <c r="E488" s="80"/>
      <c r="F488" s="80"/>
      <c r="G488" s="81"/>
      <c r="H488" s="80"/>
      <c r="I488" s="82" t="str">
        <f t="shared" si="11"/>
        <v/>
      </c>
      <c r="J488" s="82"/>
      <c r="K488" s="82"/>
      <c r="L488" s="70" t="str">
        <f>IF(AND(C488="Abierto",D488="Urgente"),A488,"")</f>
        <v/>
      </c>
      <c r="M488" s="70" t="str">
        <f ca="1">IF(AND(C488="Abierto",D488="Urgente"),TODAY()-E488,"")</f>
        <v/>
      </c>
      <c r="N488" s="70" t="str">
        <f>IF(AND(C488="Abierto",D488="Urgente"),RANK(M488,$M$13:$M$787,0)+COUNTIF($M$13:M488,M488)-1,"")</f>
        <v/>
      </c>
      <c r="O488" s="70" t="str">
        <f>IF(AND(C488="Abierto",D488="Alta"),A488,"")</f>
        <v/>
      </c>
      <c r="P488" s="70" t="str">
        <f ca="1">IF(AND(C488="Abierto",D488="Alta"),TODAY()-E488,"")</f>
        <v/>
      </c>
      <c r="Q488" s="70" t="str">
        <f>IF(AND(C488="Abierto",D488="Alta"),RANK(P488,$P$13:$P$787,0)+COUNTIF($P$13:P488,P488)-1+MAX(N:N),"")</f>
        <v/>
      </c>
      <c r="R488" s="70" t="str">
        <f>IF(AND(C488="Abierto",D488="Media"),A488,"")</f>
        <v/>
      </c>
      <c r="S488" s="70" t="str">
        <f ca="1">IF(AND(C488="Abierto",D488="Media"),TODAY()-E488,"")</f>
        <v/>
      </c>
      <c r="T488" s="70" t="str">
        <f>IF(AND(C488="Abierto",D488="Media"),RANK(S488,$S$13:$S$787,0)+COUNTIF($S$13:S488,S488)-1+MAX(N:N,Q:Q),"")</f>
        <v/>
      </c>
      <c r="U488" s="70" t="str">
        <f>IF(AND(C488="Abierto",D488="Baja"),A488,"")</f>
        <v/>
      </c>
      <c r="V488" s="70" t="str">
        <f ca="1">IF(AND(C488="Abierto",D488="Baja"),TODAY()-E488,"")</f>
        <v/>
      </c>
      <c r="W488" s="70" t="str">
        <f>IF(AND(C488="Abierto",D488="Baja"),RANK(V488,$V$13:$V$787,0)+COUNTIF($V$13:V488,V488)-1+MAX(N:N,Q:Q,T:T),"")</f>
        <v/>
      </c>
      <c r="X488" s="83" t="str">
        <f>IF(OR(C488="Resuelto",C488=""),"",SUM(N488,Q488,T488,W488))</f>
        <v/>
      </c>
      <c r="Y488" s="83" t="str">
        <f>IF(OR(C488="Resuelto",C488=""),"",SUM(M488,P488,S488,V488))</f>
        <v/>
      </c>
      <c r="Z488" s="83" t="str">
        <f>IF(OR(C488="Resuelto",C488=""),"",SUM(L488,O488,R488,U488))</f>
        <v/>
      </c>
      <c r="AA488" s="16">
        <v>697</v>
      </c>
      <c r="AB488" s="16" t="str">
        <f t="shared" si="12"/>
        <v/>
      </c>
      <c r="AC488" s="71" t="str">
        <f t="shared" si="13"/>
        <v/>
      </c>
      <c r="AH488" s="74" t="str">
        <f>IF(AI488="","",MAX($AH$5:AH487)+1)</f>
        <v/>
      </c>
      <c r="AI488" s="23" t="str">
        <f>IF(G487="","",IF(COUNTIF($AI$11:AI487,G487)=0,G487,""))</f>
        <v/>
      </c>
      <c r="AJ488" s="23" t="str">
        <f t="shared" si="14"/>
        <v/>
      </c>
      <c r="AK488" s="69"/>
    </row>
    <row r="489" spans="1:37" x14ac:dyDescent="0.25">
      <c r="A489" s="81"/>
      <c r="B489" s="81"/>
      <c r="C489" s="81"/>
      <c r="D489" s="81"/>
      <c r="E489" s="80"/>
      <c r="F489" s="80"/>
      <c r="G489" s="81"/>
      <c r="H489" s="80"/>
      <c r="I489" s="82" t="str">
        <f t="shared" si="11"/>
        <v/>
      </c>
      <c r="J489" s="82"/>
      <c r="K489" s="82"/>
      <c r="L489" s="70" t="str">
        <f>IF(AND(C489="Abierto",D489="Urgente"),A489,"")</f>
        <v/>
      </c>
      <c r="M489" s="70" t="str">
        <f ca="1">IF(AND(C489="Abierto",D489="Urgente"),TODAY()-E489,"")</f>
        <v/>
      </c>
      <c r="N489" s="70" t="str">
        <f>IF(AND(C489="Abierto",D489="Urgente"),RANK(M489,$M$13:$M$787,0)+COUNTIF($M$13:M489,M489)-1,"")</f>
        <v/>
      </c>
      <c r="O489" s="70" t="str">
        <f>IF(AND(C489="Abierto",D489="Alta"),A489,"")</f>
        <v/>
      </c>
      <c r="P489" s="70" t="str">
        <f ca="1">IF(AND(C489="Abierto",D489="Alta"),TODAY()-E489,"")</f>
        <v/>
      </c>
      <c r="Q489" s="70" t="str">
        <f>IF(AND(C489="Abierto",D489="Alta"),RANK(P489,$P$13:$P$787,0)+COUNTIF($P$13:P489,P489)-1+MAX(N:N),"")</f>
        <v/>
      </c>
      <c r="R489" s="70" t="str">
        <f>IF(AND(C489="Abierto",D489="Media"),A489,"")</f>
        <v/>
      </c>
      <c r="S489" s="70" t="str">
        <f ca="1">IF(AND(C489="Abierto",D489="Media"),TODAY()-E489,"")</f>
        <v/>
      </c>
      <c r="T489" s="70" t="str">
        <f>IF(AND(C489="Abierto",D489="Media"),RANK(S489,$S$13:$S$787,0)+COUNTIF($S$13:S489,S489)-1+MAX(N:N,Q:Q),"")</f>
        <v/>
      </c>
      <c r="U489" s="70" t="str">
        <f>IF(AND(C489="Abierto",D489="Baja"),A489,"")</f>
        <v/>
      </c>
      <c r="V489" s="70" t="str">
        <f ca="1">IF(AND(C489="Abierto",D489="Baja"),TODAY()-E489,"")</f>
        <v/>
      </c>
      <c r="W489" s="70" t="str">
        <f>IF(AND(C489="Abierto",D489="Baja"),RANK(V489,$V$13:$V$787,0)+COUNTIF($V$13:V489,V489)-1+MAX(N:N,Q:Q,T:T),"")</f>
        <v/>
      </c>
      <c r="X489" s="83" t="str">
        <f>IF(OR(C489="Resuelto",C489=""),"",SUM(N489,Q489,T489,W489))</f>
        <v/>
      </c>
      <c r="Y489" s="83" t="str">
        <f>IF(OR(C489="Resuelto",C489=""),"",SUM(M489,P489,S489,V489))</f>
        <v/>
      </c>
      <c r="Z489" s="83" t="str">
        <f>IF(OR(C489="Resuelto",C489=""),"",SUM(L489,O489,R489,U489))</f>
        <v/>
      </c>
      <c r="AA489" s="16">
        <v>698</v>
      </c>
      <c r="AB489" s="16" t="str">
        <f t="shared" si="12"/>
        <v/>
      </c>
      <c r="AC489" s="71" t="str">
        <f t="shared" si="13"/>
        <v/>
      </c>
      <c r="AH489" s="74" t="str">
        <f>IF(AI489="","",MAX($AH$5:AH488)+1)</f>
        <v/>
      </c>
      <c r="AI489" s="23" t="str">
        <f>IF(G488="","",IF(COUNTIF($AI$11:AI488,G488)=0,G488,""))</f>
        <v/>
      </c>
      <c r="AJ489" s="23" t="str">
        <f t="shared" si="14"/>
        <v/>
      </c>
      <c r="AK489" s="69"/>
    </row>
    <row r="490" spans="1:37" x14ac:dyDescent="0.25">
      <c r="A490" s="81"/>
      <c r="B490" s="81"/>
      <c r="C490" s="81"/>
      <c r="D490" s="81"/>
      <c r="E490" s="80"/>
      <c r="F490" s="80"/>
      <c r="G490" s="81"/>
      <c r="H490" s="80"/>
      <c r="I490" s="82" t="str">
        <f t="shared" si="11"/>
        <v/>
      </c>
      <c r="J490" s="82"/>
      <c r="K490" s="82"/>
      <c r="L490" s="70" t="str">
        <f>IF(AND(C490="Abierto",D490="Urgente"),A490,"")</f>
        <v/>
      </c>
      <c r="M490" s="70" t="str">
        <f ca="1">IF(AND(C490="Abierto",D490="Urgente"),TODAY()-E490,"")</f>
        <v/>
      </c>
      <c r="N490" s="70" t="str">
        <f>IF(AND(C490="Abierto",D490="Urgente"),RANK(M490,$M$13:$M$787,0)+COUNTIF($M$13:M490,M490)-1,"")</f>
        <v/>
      </c>
      <c r="O490" s="70" t="str">
        <f>IF(AND(C490="Abierto",D490="Alta"),A490,"")</f>
        <v/>
      </c>
      <c r="P490" s="70" t="str">
        <f ca="1">IF(AND(C490="Abierto",D490="Alta"),TODAY()-E490,"")</f>
        <v/>
      </c>
      <c r="Q490" s="70" t="str">
        <f>IF(AND(C490="Abierto",D490="Alta"),RANK(P490,$P$13:$P$787,0)+COUNTIF($P$13:P490,P490)-1+MAX(N:N),"")</f>
        <v/>
      </c>
      <c r="R490" s="70" t="str">
        <f>IF(AND(C490="Abierto",D490="Media"),A490,"")</f>
        <v/>
      </c>
      <c r="S490" s="70" t="str">
        <f ca="1">IF(AND(C490="Abierto",D490="Media"),TODAY()-E490,"")</f>
        <v/>
      </c>
      <c r="T490" s="70" t="str">
        <f>IF(AND(C490="Abierto",D490="Media"),RANK(S490,$S$13:$S$787,0)+COUNTIF($S$13:S490,S490)-1+MAX(N:N,Q:Q),"")</f>
        <v/>
      </c>
      <c r="U490" s="70" t="str">
        <f>IF(AND(C490="Abierto",D490="Baja"),A490,"")</f>
        <v/>
      </c>
      <c r="V490" s="70" t="str">
        <f ca="1">IF(AND(C490="Abierto",D490="Baja"),TODAY()-E490,"")</f>
        <v/>
      </c>
      <c r="W490" s="70" t="str">
        <f>IF(AND(C490="Abierto",D490="Baja"),RANK(V490,$V$13:$V$787,0)+COUNTIF($V$13:V490,V490)-1+MAX(N:N,Q:Q,T:T),"")</f>
        <v/>
      </c>
      <c r="X490" s="83" t="str">
        <f>IF(OR(C490="Resuelto",C490=""),"",SUM(N490,Q490,T490,W490))</f>
        <v/>
      </c>
      <c r="Y490" s="83" t="str">
        <f>IF(OR(C490="Resuelto",C490=""),"",SUM(M490,P490,S490,V490))</f>
        <v/>
      </c>
      <c r="Z490" s="83" t="str">
        <f>IF(OR(C490="Resuelto",C490=""),"",SUM(L490,O490,R490,U490))</f>
        <v/>
      </c>
      <c r="AA490" s="16">
        <v>699</v>
      </c>
      <c r="AB490" s="16" t="str">
        <f t="shared" si="12"/>
        <v/>
      </c>
      <c r="AC490" s="71" t="str">
        <f t="shared" si="13"/>
        <v/>
      </c>
      <c r="AH490" s="74" t="str">
        <f>IF(AI490="","",MAX($AH$5:AH489)+1)</f>
        <v/>
      </c>
      <c r="AI490" s="23" t="str">
        <f>IF(G489="","",IF(COUNTIF($AI$11:AI489,G489)=0,G489,""))</f>
        <v/>
      </c>
      <c r="AJ490" s="23" t="str">
        <f t="shared" si="14"/>
        <v/>
      </c>
      <c r="AK490" s="69"/>
    </row>
    <row r="491" spans="1:37" x14ac:dyDescent="0.25">
      <c r="A491" s="81"/>
      <c r="B491" s="81"/>
      <c r="C491" s="81"/>
      <c r="D491" s="81"/>
      <c r="E491" s="80"/>
      <c r="F491" s="80"/>
      <c r="G491" s="81"/>
      <c r="H491" s="80"/>
      <c r="I491" s="82" t="str">
        <f t="shared" si="11"/>
        <v/>
      </c>
      <c r="J491" s="82"/>
      <c r="K491" s="82"/>
      <c r="L491" s="70" t="str">
        <f>IF(AND(C491="Abierto",D491="Urgente"),A491,"")</f>
        <v/>
      </c>
      <c r="M491" s="70" t="str">
        <f ca="1">IF(AND(C491="Abierto",D491="Urgente"),TODAY()-E491,"")</f>
        <v/>
      </c>
      <c r="N491" s="70" t="str">
        <f>IF(AND(C491="Abierto",D491="Urgente"),RANK(M491,$M$13:$M$787,0)+COUNTIF($M$13:M491,M491)-1,"")</f>
        <v/>
      </c>
      <c r="O491" s="70" t="str">
        <f>IF(AND(C491="Abierto",D491="Alta"),A491,"")</f>
        <v/>
      </c>
      <c r="P491" s="70" t="str">
        <f ca="1">IF(AND(C491="Abierto",D491="Alta"),TODAY()-E491,"")</f>
        <v/>
      </c>
      <c r="Q491" s="70" t="str">
        <f>IF(AND(C491="Abierto",D491="Alta"),RANK(P491,$P$13:$P$787,0)+COUNTIF($P$13:P491,P491)-1+MAX(N:N),"")</f>
        <v/>
      </c>
      <c r="R491" s="70" t="str">
        <f>IF(AND(C491="Abierto",D491="Media"),A491,"")</f>
        <v/>
      </c>
      <c r="S491" s="70" t="str">
        <f ca="1">IF(AND(C491="Abierto",D491="Media"),TODAY()-E491,"")</f>
        <v/>
      </c>
      <c r="T491" s="70" t="str">
        <f>IF(AND(C491="Abierto",D491="Media"),RANK(S491,$S$13:$S$787,0)+COUNTIF($S$13:S491,S491)-1+MAX(N:N,Q:Q),"")</f>
        <v/>
      </c>
      <c r="U491" s="70" t="str">
        <f>IF(AND(C491="Abierto",D491="Baja"),A491,"")</f>
        <v/>
      </c>
      <c r="V491" s="70" t="str">
        <f ca="1">IF(AND(C491="Abierto",D491="Baja"),TODAY()-E491,"")</f>
        <v/>
      </c>
      <c r="W491" s="70" t="str">
        <f>IF(AND(C491="Abierto",D491="Baja"),RANK(V491,$V$13:$V$787,0)+COUNTIF($V$13:V491,V491)-1+MAX(N:N,Q:Q,T:T),"")</f>
        <v/>
      </c>
      <c r="X491" s="83" t="str">
        <f>IF(OR(C491="Resuelto",C491=""),"",SUM(N491,Q491,T491,W491))</f>
        <v/>
      </c>
      <c r="Y491" s="83" t="str">
        <f>IF(OR(C491="Resuelto",C491=""),"",SUM(M491,P491,S491,V491))</f>
        <v/>
      </c>
      <c r="Z491" s="83" t="str">
        <f>IF(OR(C491="Resuelto",C491=""),"",SUM(L491,O491,R491,U491))</f>
        <v/>
      </c>
      <c r="AA491" s="16">
        <v>700</v>
      </c>
      <c r="AB491" s="16" t="str">
        <f t="shared" si="12"/>
        <v/>
      </c>
      <c r="AC491" s="71" t="str">
        <f t="shared" si="13"/>
        <v/>
      </c>
      <c r="AH491" s="74" t="str">
        <f>IF(AI491="","",MAX($AH$5:AH490)+1)</f>
        <v/>
      </c>
      <c r="AI491" s="23" t="str">
        <f>IF(G490="","",IF(COUNTIF($AI$11:AI490,G490)=0,G490,""))</f>
        <v/>
      </c>
      <c r="AJ491" s="23" t="str">
        <f t="shared" si="14"/>
        <v/>
      </c>
      <c r="AK491" s="69"/>
    </row>
    <row r="492" spans="1:37" x14ac:dyDescent="0.25">
      <c r="A492" s="81"/>
      <c r="B492" s="81"/>
      <c r="C492" s="81"/>
      <c r="D492" s="81"/>
      <c r="E492" s="80"/>
      <c r="F492" s="80"/>
      <c r="G492" s="81"/>
      <c r="H492" s="80"/>
      <c r="I492" s="82" t="str">
        <f t="shared" si="11"/>
        <v/>
      </c>
      <c r="J492" s="82"/>
      <c r="K492" s="82"/>
      <c r="L492" s="70" t="str">
        <f>IF(AND(C492="Abierto",D492="Urgente"),A492,"")</f>
        <v/>
      </c>
      <c r="M492" s="70" t="str">
        <f ca="1">IF(AND(C492="Abierto",D492="Urgente"),TODAY()-E492,"")</f>
        <v/>
      </c>
      <c r="N492" s="70" t="str">
        <f>IF(AND(C492="Abierto",D492="Urgente"),RANK(M492,$M$13:$M$787,0)+COUNTIF($M$13:M492,M492)-1,"")</f>
        <v/>
      </c>
      <c r="O492" s="70" t="str">
        <f>IF(AND(C492="Abierto",D492="Alta"),A492,"")</f>
        <v/>
      </c>
      <c r="P492" s="70" t="str">
        <f ca="1">IF(AND(C492="Abierto",D492="Alta"),TODAY()-E492,"")</f>
        <v/>
      </c>
      <c r="Q492" s="70" t="str">
        <f>IF(AND(C492="Abierto",D492="Alta"),RANK(P492,$P$13:$P$787,0)+COUNTIF($P$13:P492,P492)-1+MAX(N:N),"")</f>
        <v/>
      </c>
      <c r="R492" s="70" t="str">
        <f>IF(AND(C492="Abierto",D492="Media"),A492,"")</f>
        <v/>
      </c>
      <c r="S492" s="70" t="str">
        <f ca="1">IF(AND(C492="Abierto",D492="Media"),TODAY()-E492,"")</f>
        <v/>
      </c>
      <c r="T492" s="70" t="str">
        <f>IF(AND(C492="Abierto",D492="Media"),RANK(S492,$S$13:$S$787,0)+COUNTIF($S$13:S492,S492)-1+MAX(N:N,Q:Q),"")</f>
        <v/>
      </c>
      <c r="U492" s="70" t="str">
        <f>IF(AND(C492="Abierto",D492="Baja"),A492,"")</f>
        <v/>
      </c>
      <c r="V492" s="70" t="str">
        <f ca="1">IF(AND(C492="Abierto",D492="Baja"),TODAY()-E492,"")</f>
        <v/>
      </c>
      <c r="W492" s="70" t="str">
        <f>IF(AND(C492="Abierto",D492="Baja"),RANK(V492,$V$13:$V$787,0)+COUNTIF($V$13:V492,V492)-1+MAX(N:N,Q:Q,T:T),"")</f>
        <v/>
      </c>
      <c r="X492" s="83" t="str">
        <f>IF(OR(C492="Resuelto",C492=""),"",SUM(N492,Q492,T492,W492))</f>
        <v/>
      </c>
      <c r="Y492" s="83" t="str">
        <f>IF(OR(C492="Resuelto",C492=""),"",SUM(M492,P492,S492,V492))</f>
        <v/>
      </c>
      <c r="Z492" s="83" t="str">
        <f>IF(OR(C492="Resuelto",C492=""),"",SUM(L492,O492,R492,U492))</f>
        <v/>
      </c>
      <c r="AA492" s="16">
        <v>701</v>
      </c>
      <c r="AB492" s="16" t="str">
        <f t="shared" si="12"/>
        <v/>
      </c>
      <c r="AC492" s="71" t="str">
        <f t="shared" si="13"/>
        <v/>
      </c>
      <c r="AH492" s="74" t="str">
        <f>IF(AI492="","",MAX($AH$5:AH491)+1)</f>
        <v/>
      </c>
      <c r="AI492" s="23" t="str">
        <f>IF(G491="","",IF(COUNTIF($AI$11:AI491,G491)=0,G491,""))</f>
        <v/>
      </c>
      <c r="AJ492" s="23" t="str">
        <f t="shared" si="14"/>
        <v/>
      </c>
      <c r="AK492" s="69"/>
    </row>
    <row r="493" spans="1:37" x14ac:dyDescent="0.25">
      <c r="A493" s="81"/>
      <c r="B493" s="81"/>
      <c r="C493" s="81"/>
      <c r="D493" s="81"/>
      <c r="E493" s="80"/>
      <c r="F493" s="80"/>
      <c r="G493" s="81"/>
      <c r="H493" s="80"/>
      <c r="I493" s="82" t="str">
        <f t="shared" si="11"/>
        <v/>
      </c>
      <c r="J493" s="82"/>
      <c r="K493" s="82"/>
      <c r="L493" s="70" t="str">
        <f>IF(AND(C493="Abierto",D493="Urgente"),A493,"")</f>
        <v/>
      </c>
      <c r="M493" s="70" t="str">
        <f ca="1">IF(AND(C493="Abierto",D493="Urgente"),TODAY()-E493,"")</f>
        <v/>
      </c>
      <c r="N493" s="70" t="str">
        <f>IF(AND(C493="Abierto",D493="Urgente"),RANK(M493,$M$13:$M$787,0)+COUNTIF($M$13:M493,M493)-1,"")</f>
        <v/>
      </c>
      <c r="O493" s="70" t="str">
        <f>IF(AND(C493="Abierto",D493="Alta"),A493,"")</f>
        <v/>
      </c>
      <c r="P493" s="70" t="str">
        <f ca="1">IF(AND(C493="Abierto",D493="Alta"),TODAY()-E493,"")</f>
        <v/>
      </c>
      <c r="Q493" s="70" t="str">
        <f>IF(AND(C493="Abierto",D493="Alta"),RANK(P493,$P$13:$P$787,0)+COUNTIF($P$13:P493,P493)-1+MAX(N:N),"")</f>
        <v/>
      </c>
      <c r="R493" s="70" t="str">
        <f>IF(AND(C493="Abierto",D493="Media"),A493,"")</f>
        <v/>
      </c>
      <c r="S493" s="70" t="str">
        <f ca="1">IF(AND(C493="Abierto",D493="Media"),TODAY()-E493,"")</f>
        <v/>
      </c>
      <c r="T493" s="70" t="str">
        <f>IF(AND(C493="Abierto",D493="Media"),RANK(S493,$S$13:$S$787,0)+COUNTIF($S$13:S493,S493)-1+MAX(N:N,Q:Q),"")</f>
        <v/>
      </c>
      <c r="U493" s="70" t="str">
        <f>IF(AND(C493="Abierto",D493="Baja"),A493,"")</f>
        <v/>
      </c>
      <c r="V493" s="70" t="str">
        <f ca="1">IF(AND(C493="Abierto",D493="Baja"),TODAY()-E493,"")</f>
        <v/>
      </c>
      <c r="W493" s="70" t="str">
        <f>IF(AND(C493="Abierto",D493="Baja"),RANK(V493,$V$13:$V$787,0)+COUNTIF($V$13:V493,V493)-1+MAX(N:N,Q:Q,T:T),"")</f>
        <v/>
      </c>
      <c r="X493" s="83" t="str">
        <f>IF(OR(C493="Resuelto",C493=""),"",SUM(N493,Q493,T493,W493))</f>
        <v/>
      </c>
      <c r="Y493" s="83" t="str">
        <f>IF(OR(C493="Resuelto",C493=""),"",SUM(M493,P493,S493,V493))</f>
        <v/>
      </c>
      <c r="Z493" s="83" t="str">
        <f>IF(OR(C493="Resuelto",C493=""),"",SUM(L493,O493,R493,U493))</f>
        <v/>
      </c>
      <c r="AA493" s="16">
        <v>702</v>
      </c>
      <c r="AB493" s="16" t="str">
        <f t="shared" si="12"/>
        <v/>
      </c>
      <c r="AC493" s="71" t="str">
        <f t="shared" si="13"/>
        <v/>
      </c>
      <c r="AH493" s="74" t="str">
        <f>IF(AI493="","",MAX($AH$5:AH492)+1)</f>
        <v/>
      </c>
      <c r="AI493" s="23" t="str">
        <f>IF(G492="","",IF(COUNTIF($AI$11:AI492,G492)=0,G492,""))</f>
        <v/>
      </c>
      <c r="AJ493" s="23" t="str">
        <f t="shared" si="14"/>
        <v/>
      </c>
      <c r="AK493" s="69"/>
    </row>
    <row r="494" spans="1:37" x14ac:dyDescent="0.25">
      <c r="A494" s="81"/>
      <c r="B494" s="81"/>
      <c r="C494" s="81"/>
      <c r="D494" s="81"/>
      <c r="E494" s="80"/>
      <c r="F494" s="80"/>
      <c r="G494" s="81"/>
      <c r="H494" s="80"/>
      <c r="I494" s="82" t="str">
        <f t="shared" si="11"/>
        <v/>
      </c>
      <c r="J494" s="82"/>
      <c r="K494" s="82"/>
      <c r="L494" s="70" t="str">
        <f>IF(AND(C494="Abierto",D494="Urgente"),A494,"")</f>
        <v/>
      </c>
      <c r="M494" s="70" t="str">
        <f ca="1">IF(AND(C494="Abierto",D494="Urgente"),TODAY()-E494,"")</f>
        <v/>
      </c>
      <c r="N494" s="70" t="str">
        <f>IF(AND(C494="Abierto",D494="Urgente"),RANK(M494,$M$13:$M$787,0)+COUNTIF($M$13:M494,M494)-1,"")</f>
        <v/>
      </c>
      <c r="O494" s="70" t="str">
        <f>IF(AND(C494="Abierto",D494="Alta"),A494,"")</f>
        <v/>
      </c>
      <c r="P494" s="70" t="str">
        <f ca="1">IF(AND(C494="Abierto",D494="Alta"),TODAY()-E494,"")</f>
        <v/>
      </c>
      <c r="Q494" s="70" t="str">
        <f>IF(AND(C494="Abierto",D494="Alta"),RANK(P494,$P$13:$P$787,0)+COUNTIF($P$13:P494,P494)-1+MAX(N:N),"")</f>
        <v/>
      </c>
      <c r="R494" s="70" t="str">
        <f>IF(AND(C494="Abierto",D494="Media"),A494,"")</f>
        <v/>
      </c>
      <c r="S494" s="70" t="str">
        <f ca="1">IF(AND(C494="Abierto",D494="Media"),TODAY()-E494,"")</f>
        <v/>
      </c>
      <c r="T494" s="70" t="str">
        <f>IF(AND(C494="Abierto",D494="Media"),RANK(S494,$S$13:$S$787,0)+COUNTIF($S$13:S494,S494)-1+MAX(N:N,Q:Q),"")</f>
        <v/>
      </c>
      <c r="U494" s="70" t="str">
        <f>IF(AND(C494="Abierto",D494="Baja"),A494,"")</f>
        <v/>
      </c>
      <c r="V494" s="70" t="str">
        <f ca="1">IF(AND(C494="Abierto",D494="Baja"),TODAY()-E494,"")</f>
        <v/>
      </c>
      <c r="W494" s="70" t="str">
        <f>IF(AND(C494="Abierto",D494="Baja"),RANK(V494,$V$13:$V$787,0)+COUNTIF($V$13:V494,V494)-1+MAX(N:N,Q:Q,T:T),"")</f>
        <v/>
      </c>
      <c r="X494" s="83" t="str">
        <f>IF(OR(C494="Resuelto",C494=""),"",SUM(N494,Q494,T494,W494))</f>
        <v/>
      </c>
      <c r="Y494" s="83" t="str">
        <f>IF(OR(C494="Resuelto",C494=""),"",SUM(M494,P494,S494,V494))</f>
        <v/>
      </c>
      <c r="Z494" s="83" t="str">
        <f>IF(OR(C494="Resuelto",C494=""),"",SUM(L494,O494,R494,U494))</f>
        <v/>
      </c>
      <c r="AA494" s="16">
        <v>703</v>
      </c>
      <c r="AB494" s="16" t="str">
        <f t="shared" si="12"/>
        <v/>
      </c>
      <c r="AC494" s="71" t="str">
        <f t="shared" si="13"/>
        <v/>
      </c>
      <c r="AH494" s="74" t="str">
        <f>IF(AI494="","",MAX($AH$5:AH493)+1)</f>
        <v/>
      </c>
      <c r="AI494" s="23" t="str">
        <f>IF(G493="","",IF(COUNTIF($AI$11:AI493,G493)=0,G493,""))</f>
        <v/>
      </c>
      <c r="AJ494" s="23" t="str">
        <f t="shared" si="14"/>
        <v/>
      </c>
      <c r="AK494" s="69"/>
    </row>
    <row r="495" spans="1:37" x14ac:dyDescent="0.25">
      <c r="A495" s="81"/>
      <c r="B495" s="81"/>
      <c r="C495" s="81"/>
      <c r="D495" s="81"/>
      <c r="E495" s="80"/>
      <c r="F495" s="80"/>
      <c r="G495" s="81"/>
      <c r="H495" s="80"/>
      <c r="I495" s="82" t="str">
        <f t="shared" si="11"/>
        <v/>
      </c>
      <c r="J495" s="82"/>
      <c r="K495" s="82"/>
      <c r="L495" s="70" t="str">
        <f>IF(AND(C495="Abierto",D495="Urgente"),A495,"")</f>
        <v/>
      </c>
      <c r="M495" s="70" t="str">
        <f ca="1">IF(AND(C495="Abierto",D495="Urgente"),TODAY()-E495,"")</f>
        <v/>
      </c>
      <c r="N495" s="70" t="str">
        <f>IF(AND(C495="Abierto",D495="Urgente"),RANK(M495,$M$13:$M$787,0)+COUNTIF($M$13:M495,M495)-1,"")</f>
        <v/>
      </c>
      <c r="O495" s="70" t="str">
        <f>IF(AND(C495="Abierto",D495="Alta"),A495,"")</f>
        <v/>
      </c>
      <c r="P495" s="70" t="str">
        <f ca="1">IF(AND(C495="Abierto",D495="Alta"),TODAY()-E495,"")</f>
        <v/>
      </c>
      <c r="Q495" s="70" t="str">
        <f>IF(AND(C495="Abierto",D495="Alta"),RANK(P495,$P$13:$P$787,0)+COUNTIF($P$13:P495,P495)-1+MAX(N:N),"")</f>
        <v/>
      </c>
      <c r="R495" s="70" t="str">
        <f>IF(AND(C495="Abierto",D495="Media"),A495,"")</f>
        <v/>
      </c>
      <c r="S495" s="70" t="str">
        <f ca="1">IF(AND(C495="Abierto",D495="Media"),TODAY()-E495,"")</f>
        <v/>
      </c>
      <c r="T495" s="70" t="str">
        <f>IF(AND(C495="Abierto",D495="Media"),RANK(S495,$S$13:$S$787,0)+COUNTIF($S$13:S495,S495)-1+MAX(N:N,Q:Q),"")</f>
        <v/>
      </c>
      <c r="U495" s="70" t="str">
        <f>IF(AND(C495="Abierto",D495="Baja"),A495,"")</f>
        <v/>
      </c>
      <c r="V495" s="70" t="str">
        <f ca="1">IF(AND(C495="Abierto",D495="Baja"),TODAY()-E495,"")</f>
        <v/>
      </c>
      <c r="W495" s="70" t="str">
        <f>IF(AND(C495="Abierto",D495="Baja"),RANK(V495,$V$13:$V$787,0)+COUNTIF($V$13:V495,V495)-1+MAX(N:N,Q:Q,T:T),"")</f>
        <v/>
      </c>
      <c r="X495" s="83" t="str">
        <f>IF(OR(C495="Resuelto",C495=""),"",SUM(N495,Q495,T495,W495))</f>
        <v/>
      </c>
      <c r="Y495" s="83" t="str">
        <f>IF(OR(C495="Resuelto",C495=""),"",SUM(M495,P495,S495,V495))</f>
        <v/>
      </c>
      <c r="Z495" s="83" t="str">
        <f>IF(OR(C495="Resuelto",C495=""),"",SUM(L495,O495,R495,U495))</f>
        <v/>
      </c>
      <c r="AA495" s="16">
        <v>704</v>
      </c>
      <c r="AB495" s="16" t="str">
        <f t="shared" si="12"/>
        <v/>
      </c>
      <c r="AC495" s="71" t="str">
        <f t="shared" si="13"/>
        <v/>
      </c>
      <c r="AH495" s="74" t="str">
        <f>IF(AI495="","",MAX($AH$5:AH494)+1)</f>
        <v/>
      </c>
      <c r="AI495" s="23" t="str">
        <f>IF(G494="","",IF(COUNTIF($AI$11:AI494,G494)=0,G494,""))</f>
        <v/>
      </c>
      <c r="AJ495" s="23" t="str">
        <f t="shared" si="14"/>
        <v/>
      </c>
      <c r="AK495" s="69"/>
    </row>
    <row r="496" spans="1:37" x14ac:dyDescent="0.25">
      <c r="A496" s="81"/>
      <c r="B496" s="81"/>
      <c r="C496" s="81"/>
      <c r="D496" s="81"/>
      <c r="E496" s="80"/>
      <c r="F496" s="80"/>
      <c r="G496" s="81"/>
      <c r="H496" s="80"/>
      <c r="I496" s="82" t="str">
        <f t="shared" si="11"/>
        <v/>
      </c>
      <c r="J496" s="82"/>
      <c r="K496" s="82"/>
      <c r="L496" s="70" t="str">
        <f>IF(AND(C496="Abierto",D496="Urgente"),A496,"")</f>
        <v/>
      </c>
      <c r="M496" s="70" t="str">
        <f ca="1">IF(AND(C496="Abierto",D496="Urgente"),TODAY()-E496,"")</f>
        <v/>
      </c>
      <c r="N496" s="70" t="str">
        <f>IF(AND(C496="Abierto",D496="Urgente"),RANK(M496,$M$13:$M$787,0)+COUNTIF($M$13:M496,M496)-1,"")</f>
        <v/>
      </c>
      <c r="O496" s="70" t="str">
        <f>IF(AND(C496="Abierto",D496="Alta"),A496,"")</f>
        <v/>
      </c>
      <c r="P496" s="70" t="str">
        <f ca="1">IF(AND(C496="Abierto",D496="Alta"),TODAY()-E496,"")</f>
        <v/>
      </c>
      <c r="Q496" s="70" t="str">
        <f>IF(AND(C496="Abierto",D496="Alta"),RANK(P496,$P$13:$P$787,0)+COUNTIF($P$13:P496,P496)-1+MAX(N:N),"")</f>
        <v/>
      </c>
      <c r="R496" s="70" t="str">
        <f>IF(AND(C496="Abierto",D496="Media"),A496,"")</f>
        <v/>
      </c>
      <c r="S496" s="70" t="str">
        <f ca="1">IF(AND(C496="Abierto",D496="Media"),TODAY()-E496,"")</f>
        <v/>
      </c>
      <c r="T496" s="70" t="str">
        <f>IF(AND(C496="Abierto",D496="Media"),RANK(S496,$S$13:$S$787,0)+COUNTIF($S$13:S496,S496)-1+MAX(N:N,Q:Q),"")</f>
        <v/>
      </c>
      <c r="U496" s="70" t="str">
        <f>IF(AND(C496="Abierto",D496="Baja"),A496,"")</f>
        <v/>
      </c>
      <c r="V496" s="70" t="str">
        <f ca="1">IF(AND(C496="Abierto",D496="Baja"),TODAY()-E496,"")</f>
        <v/>
      </c>
      <c r="W496" s="70" t="str">
        <f>IF(AND(C496="Abierto",D496="Baja"),RANK(V496,$V$13:$V$787,0)+COUNTIF($V$13:V496,V496)-1+MAX(N:N,Q:Q,T:T),"")</f>
        <v/>
      </c>
      <c r="X496" s="83" t="str">
        <f>IF(OR(C496="Resuelto",C496=""),"",SUM(N496,Q496,T496,W496))</f>
        <v/>
      </c>
      <c r="Y496" s="83" t="str">
        <f>IF(OR(C496="Resuelto",C496=""),"",SUM(M496,P496,S496,V496))</f>
        <v/>
      </c>
      <c r="Z496" s="83" t="str">
        <f>IF(OR(C496="Resuelto",C496=""),"",SUM(L496,O496,R496,U496))</f>
        <v/>
      </c>
      <c r="AA496" s="16">
        <v>705</v>
      </c>
      <c r="AB496" s="16" t="str">
        <f t="shared" si="12"/>
        <v/>
      </c>
      <c r="AC496" s="71" t="str">
        <f t="shared" si="13"/>
        <v/>
      </c>
      <c r="AH496" s="74" t="str">
        <f>IF(AI496="","",MAX($AH$5:AH495)+1)</f>
        <v/>
      </c>
      <c r="AI496" s="23" t="str">
        <f>IF(G495="","",IF(COUNTIF($AI$11:AI495,G495)=0,G495,""))</f>
        <v/>
      </c>
      <c r="AJ496" s="23" t="str">
        <f t="shared" si="14"/>
        <v/>
      </c>
      <c r="AK496" s="69"/>
    </row>
    <row r="497" spans="1:37" x14ac:dyDescent="0.25">
      <c r="A497" s="81"/>
      <c r="B497" s="81"/>
      <c r="C497" s="81"/>
      <c r="D497" s="81"/>
      <c r="E497" s="80"/>
      <c r="F497" s="80"/>
      <c r="G497" s="81"/>
      <c r="H497" s="80"/>
      <c r="I497" s="82" t="str">
        <f t="shared" si="11"/>
        <v/>
      </c>
      <c r="J497" s="82"/>
      <c r="K497" s="82"/>
      <c r="L497" s="70" t="str">
        <f>IF(AND(C497="Abierto",D497="Urgente"),A497,"")</f>
        <v/>
      </c>
      <c r="M497" s="70" t="str">
        <f ca="1">IF(AND(C497="Abierto",D497="Urgente"),TODAY()-E497,"")</f>
        <v/>
      </c>
      <c r="N497" s="70" t="str">
        <f>IF(AND(C497="Abierto",D497="Urgente"),RANK(M497,$M$13:$M$787,0)+COUNTIF($M$13:M497,M497)-1,"")</f>
        <v/>
      </c>
      <c r="O497" s="70" t="str">
        <f>IF(AND(C497="Abierto",D497="Alta"),A497,"")</f>
        <v/>
      </c>
      <c r="P497" s="70" t="str">
        <f ca="1">IF(AND(C497="Abierto",D497="Alta"),TODAY()-E497,"")</f>
        <v/>
      </c>
      <c r="Q497" s="70" t="str">
        <f>IF(AND(C497="Abierto",D497="Alta"),RANK(P497,$P$13:$P$787,0)+COUNTIF($P$13:P497,P497)-1+MAX(N:N),"")</f>
        <v/>
      </c>
      <c r="R497" s="70" t="str">
        <f>IF(AND(C497="Abierto",D497="Media"),A497,"")</f>
        <v/>
      </c>
      <c r="S497" s="70" t="str">
        <f ca="1">IF(AND(C497="Abierto",D497="Media"),TODAY()-E497,"")</f>
        <v/>
      </c>
      <c r="T497" s="70" t="str">
        <f>IF(AND(C497="Abierto",D497="Media"),RANK(S497,$S$13:$S$787,0)+COUNTIF($S$13:S497,S497)-1+MAX(N:N,Q:Q),"")</f>
        <v/>
      </c>
      <c r="U497" s="70" t="str">
        <f>IF(AND(C497="Abierto",D497="Baja"),A497,"")</f>
        <v/>
      </c>
      <c r="V497" s="70" t="str">
        <f ca="1">IF(AND(C497="Abierto",D497="Baja"),TODAY()-E497,"")</f>
        <v/>
      </c>
      <c r="W497" s="70" t="str">
        <f>IF(AND(C497="Abierto",D497="Baja"),RANK(V497,$V$13:$V$787,0)+COUNTIF($V$13:V497,V497)-1+MAX(N:N,Q:Q,T:T),"")</f>
        <v/>
      </c>
      <c r="X497" s="83" t="str">
        <f>IF(OR(C497="Resuelto",C497=""),"",SUM(N497,Q497,T497,W497))</f>
        <v/>
      </c>
      <c r="Y497" s="83" t="str">
        <f>IF(OR(C497="Resuelto",C497=""),"",SUM(M497,P497,S497,V497))</f>
        <v/>
      </c>
      <c r="Z497" s="83" t="str">
        <f>IF(OR(C497="Resuelto",C497=""),"",SUM(L497,O497,R497,U497))</f>
        <v/>
      </c>
      <c r="AA497" s="16">
        <v>706</v>
      </c>
      <c r="AB497" s="16" t="str">
        <f t="shared" si="12"/>
        <v/>
      </c>
      <c r="AC497" s="71" t="str">
        <f t="shared" si="13"/>
        <v/>
      </c>
      <c r="AH497" s="74" t="str">
        <f>IF(AI497="","",MAX($AH$5:AH496)+1)</f>
        <v/>
      </c>
      <c r="AI497" s="23" t="str">
        <f>IF(G496="","",IF(COUNTIF($AI$11:AI496,G496)=0,G496,""))</f>
        <v/>
      </c>
      <c r="AJ497" s="23" t="str">
        <f t="shared" si="14"/>
        <v/>
      </c>
      <c r="AK497" s="69"/>
    </row>
    <row r="498" spans="1:37" x14ac:dyDescent="0.25">
      <c r="A498" s="81"/>
      <c r="B498" s="81"/>
      <c r="C498" s="81"/>
      <c r="D498" s="81"/>
      <c r="E498" s="80"/>
      <c r="F498" s="80"/>
      <c r="G498" s="81"/>
      <c r="H498" s="80"/>
      <c r="I498" s="82" t="str">
        <f t="shared" si="11"/>
        <v/>
      </c>
      <c r="J498" s="82"/>
      <c r="K498" s="82"/>
      <c r="L498" s="70" t="str">
        <f>IF(AND(C498="Abierto",D498="Urgente"),A498,"")</f>
        <v/>
      </c>
      <c r="M498" s="70" t="str">
        <f ca="1">IF(AND(C498="Abierto",D498="Urgente"),TODAY()-E498,"")</f>
        <v/>
      </c>
      <c r="N498" s="70" t="str">
        <f>IF(AND(C498="Abierto",D498="Urgente"),RANK(M498,$M$13:$M$787,0)+COUNTIF($M$13:M498,M498)-1,"")</f>
        <v/>
      </c>
      <c r="O498" s="70" t="str">
        <f>IF(AND(C498="Abierto",D498="Alta"),A498,"")</f>
        <v/>
      </c>
      <c r="P498" s="70" t="str">
        <f ca="1">IF(AND(C498="Abierto",D498="Alta"),TODAY()-E498,"")</f>
        <v/>
      </c>
      <c r="Q498" s="70" t="str">
        <f>IF(AND(C498="Abierto",D498="Alta"),RANK(P498,$P$13:$P$787,0)+COUNTIF($P$13:P498,P498)-1+MAX(N:N),"")</f>
        <v/>
      </c>
      <c r="R498" s="70" t="str">
        <f>IF(AND(C498="Abierto",D498="Media"),A498,"")</f>
        <v/>
      </c>
      <c r="S498" s="70" t="str">
        <f ca="1">IF(AND(C498="Abierto",D498="Media"),TODAY()-E498,"")</f>
        <v/>
      </c>
      <c r="T498" s="70" t="str">
        <f>IF(AND(C498="Abierto",D498="Media"),RANK(S498,$S$13:$S$787,0)+COUNTIF($S$13:S498,S498)-1+MAX(N:N,Q:Q),"")</f>
        <v/>
      </c>
      <c r="U498" s="70" t="str">
        <f>IF(AND(C498="Abierto",D498="Baja"),A498,"")</f>
        <v/>
      </c>
      <c r="V498" s="70" t="str">
        <f ca="1">IF(AND(C498="Abierto",D498="Baja"),TODAY()-E498,"")</f>
        <v/>
      </c>
      <c r="W498" s="70" t="str">
        <f>IF(AND(C498="Abierto",D498="Baja"),RANK(V498,$V$13:$V$787,0)+COUNTIF($V$13:V498,V498)-1+MAX(N:N,Q:Q,T:T),"")</f>
        <v/>
      </c>
      <c r="X498" s="83" t="str">
        <f>IF(OR(C498="Resuelto",C498=""),"",SUM(N498,Q498,T498,W498))</f>
        <v/>
      </c>
      <c r="Y498" s="83" t="str">
        <f>IF(OR(C498="Resuelto",C498=""),"",SUM(M498,P498,S498,V498))</f>
        <v/>
      </c>
      <c r="Z498" s="83" t="str">
        <f>IF(OR(C498="Resuelto",C498=""),"",SUM(L498,O498,R498,U498))</f>
        <v/>
      </c>
      <c r="AA498" s="16">
        <v>707</v>
      </c>
      <c r="AB498" s="16" t="str">
        <f t="shared" si="12"/>
        <v/>
      </c>
      <c r="AC498" s="71" t="str">
        <f t="shared" si="13"/>
        <v/>
      </c>
      <c r="AH498" s="74" t="str">
        <f>IF(AI498="","",MAX($AH$5:AH497)+1)</f>
        <v/>
      </c>
      <c r="AI498" s="23" t="str">
        <f>IF(G497="","",IF(COUNTIF($AI$11:AI497,G497)=0,G497,""))</f>
        <v/>
      </c>
      <c r="AJ498" s="23" t="str">
        <f t="shared" si="14"/>
        <v/>
      </c>
      <c r="AK498" s="69"/>
    </row>
    <row r="499" spans="1:37" x14ac:dyDescent="0.25">
      <c r="A499" s="81"/>
      <c r="B499" s="81"/>
      <c r="C499" s="81"/>
      <c r="D499" s="81"/>
      <c r="E499" s="80"/>
      <c r="F499" s="80"/>
      <c r="G499" s="81"/>
      <c r="H499" s="80"/>
      <c r="I499" s="82" t="str">
        <f t="shared" si="11"/>
        <v/>
      </c>
      <c r="J499" s="82"/>
      <c r="K499" s="82"/>
      <c r="L499" s="70" t="str">
        <f>IF(AND(C499="Abierto",D499="Urgente"),A499,"")</f>
        <v/>
      </c>
      <c r="M499" s="70" t="str">
        <f ca="1">IF(AND(C499="Abierto",D499="Urgente"),TODAY()-E499,"")</f>
        <v/>
      </c>
      <c r="N499" s="70" t="str">
        <f>IF(AND(C499="Abierto",D499="Urgente"),RANK(M499,$M$13:$M$787,0)+COUNTIF($M$13:M499,M499)-1,"")</f>
        <v/>
      </c>
      <c r="O499" s="70" t="str">
        <f>IF(AND(C499="Abierto",D499="Alta"),A499,"")</f>
        <v/>
      </c>
      <c r="P499" s="70" t="str">
        <f ca="1">IF(AND(C499="Abierto",D499="Alta"),TODAY()-E499,"")</f>
        <v/>
      </c>
      <c r="Q499" s="70" t="str">
        <f>IF(AND(C499="Abierto",D499="Alta"),RANK(P499,$P$13:$P$787,0)+COUNTIF($P$13:P499,P499)-1+MAX(N:N),"")</f>
        <v/>
      </c>
      <c r="R499" s="70" t="str">
        <f>IF(AND(C499="Abierto",D499="Media"),A499,"")</f>
        <v/>
      </c>
      <c r="S499" s="70" t="str">
        <f ca="1">IF(AND(C499="Abierto",D499="Media"),TODAY()-E499,"")</f>
        <v/>
      </c>
      <c r="T499" s="70" t="str">
        <f>IF(AND(C499="Abierto",D499="Media"),RANK(S499,$S$13:$S$787,0)+COUNTIF($S$13:S499,S499)-1+MAX(N:N,Q:Q),"")</f>
        <v/>
      </c>
      <c r="U499" s="70" t="str">
        <f>IF(AND(C499="Abierto",D499="Baja"),A499,"")</f>
        <v/>
      </c>
      <c r="V499" s="70" t="str">
        <f ca="1">IF(AND(C499="Abierto",D499="Baja"),TODAY()-E499,"")</f>
        <v/>
      </c>
      <c r="W499" s="70" t="str">
        <f>IF(AND(C499="Abierto",D499="Baja"),RANK(V499,$V$13:$V$787,0)+COUNTIF($V$13:V499,V499)-1+MAX(N:N,Q:Q,T:T),"")</f>
        <v/>
      </c>
      <c r="X499" s="83" t="str">
        <f>IF(OR(C499="Resuelto",C499=""),"",SUM(N499,Q499,T499,W499))</f>
        <v/>
      </c>
      <c r="Y499" s="83" t="str">
        <f>IF(OR(C499="Resuelto",C499=""),"",SUM(M499,P499,S499,V499))</f>
        <v/>
      </c>
      <c r="Z499" s="83" t="str">
        <f>IF(OR(C499="Resuelto",C499=""),"",SUM(L499,O499,R499,U499))</f>
        <v/>
      </c>
      <c r="AA499" s="16">
        <v>708</v>
      </c>
      <c r="AB499" s="16" t="str">
        <f t="shared" si="12"/>
        <v/>
      </c>
      <c r="AC499" s="71" t="str">
        <f t="shared" si="13"/>
        <v/>
      </c>
      <c r="AH499" s="74" t="str">
        <f>IF(AI499="","",MAX($AH$5:AH498)+1)</f>
        <v/>
      </c>
      <c r="AI499" s="23" t="str">
        <f>IF(G498="","",IF(COUNTIF($AI$11:AI498,G498)=0,G498,""))</f>
        <v/>
      </c>
      <c r="AJ499" s="23" t="str">
        <f t="shared" si="14"/>
        <v/>
      </c>
      <c r="AK499" s="69"/>
    </row>
    <row r="500" spans="1:37" x14ac:dyDescent="0.25">
      <c r="A500" s="81"/>
      <c r="B500" s="81"/>
      <c r="C500" s="81"/>
      <c r="D500" s="81"/>
      <c r="E500" s="80"/>
      <c r="F500" s="80"/>
      <c r="G500" s="81"/>
      <c r="H500" s="80"/>
      <c r="I500" s="82" t="str">
        <f t="shared" si="11"/>
        <v/>
      </c>
      <c r="J500" s="82"/>
      <c r="K500" s="82"/>
      <c r="L500" s="70" t="str">
        <f>IF(AND(C500="Abierto",D500="Urgente"),A500,"")</f>
        <v/>
      </c>
      <c r="M500" s="70" t="str">
        <f ca="1">IF(AND(C500="Abierto",D500="Urgente"),TODAY()-E500,"")</f>
        <v/>
      </c>
      <c r="N500" s="70" t="str">
        <f>IF(AND(C500="Abierto",D500="Urgente"),RANK(M500,$M$13:$M$787,0)+COUNTIF($M$13:M500,M500)-1,"")</f>
        <v/>
      </c>
      <c r="O500" s="70" t="str">
        <f>IF(AND(C500="Abierto",D500="Alta"),A500,"")</f>
        <v/>
      </c>
      <c r="P500" s="70" t="str">
        <f ca="1">IF(AND(C500="Abierto",D500="Alta"),TODAY()-E500,"")</f>
        <v/>
      </c>
      <c r="Q500" s="70" t="str">
        <f>IF(AND(C500="Abierto",D500="Alta"),RANK(P500,$P$13:$P$787,0)+COUNTIF($P$13:P500,P500)-1+MAX(N:N),"")</f>
        <v/>
      </c>
      <c r="R500" s="70" t="str">
        <f>IF(AND(C500="Abierto",D500="Media"),A500,"")</f>
        <v/>
      </c>
      <c r="S500" s="70" t="str">
        <f ca="1">IF(AND(C500="Abierto",D500="Media"),TODAY()-E500,"")</f>
        <v/>
      </c>
      <c r="T500" s="70" t="str">
        <f>IF(AND(C500="Abierto",D500="Media"),RANK(S500,$S$13:$S$787,0)+COUNTIF($S$13:S500,S500)-1+MAX(N:N,Q:Q),"")</f>
        <v/>
      </c>
      <c r="U500" s="70" t="str">
        <f>IF(AND(C500="Abierto",D500="Baja"),A500,"")</f>
        <v/>
      </c>
      <c r="V500" s="70" t="str">
        <f ca="1">IF(AND(C500="Abierto",D500="Baja"),TODAY()-E500,"")</f>
        <v/>
      </c>
      <c r="W500" s="70" t="str">
        <f>IF(AND(C500="Abierto",D500="Baja"),RANK(V500,$V$13:$V$787,0)+COUNTIF($V$13:V500,V500)-1+MAX(N:N,Q:Q,T:T),"")</f>
        <v/>
      </c>
      <c r="X500" s="83" t="str">
        <f>IF(OR(C500="Resuelto",C500=""),"",SUM(N500,Q500,T500,W500))</f>
        <v/>
      </c>
      <c r="Y500" s="83" t="str">
        <f>IF(OR(C500="Resuelto",C500=""),"",SUM(M500,P500,S500,V500))</f>
        <v/>
      </c>
      <c r="Z500" s="83" t="str">
        <f>IF(OR(C500="Resuelto",C500=""),"",SUM(L500,O500,R500,U500))</f>
        <v/>
      </c>
      <c r="AA500" s="16">
        <v>709</v>
      </c>
      <c r="AB500" s="16" t="str">
        <f t="shared" si="12"/>
        <v/>
      </c>
      <c r="AC500" s="71" t="str">
        <f t="shared" si="13"/>
        <v/>
      </c>
      <c r="AH500" s="74" t="str">
        <f>IF(AI500="","",MAX($AH$5:AH499)+1)</f>
        <v/>
      </c>
      <c r="AI500" s="23" t="str">
        <f>IF(G499="","",IF(COUNTIF($AI$11:AI499,G499)=0,G499,""))</f>
        <v/>
      </c>
      <c r="AJ500" s="23" t="str">
        <f t="shared" si="14"/>
        <v/>
      </c>
      <c r="AK500" s="69"/>
    </row>
    <row r="501" spans="1:37" x14ac:dyDescent="0.25">
      <c r="A501" s="81"/>
      <c r="B501" s="81"/>
      <c r="C501" s="81"/>
      <c r="D501" s="81"/>
      <c r="E501" s="80"/>
      <c r="F501" s="80"/>
      <c r="G501" s="81"/>
      <c r="H501" s="80"/>
      <c r="I501" s="82" t="str">
        <f t="shared" si="11"/>
        <v/>
      </c>
      <c r="J501" s="82"/>
      <c r="K501" s="82"/>
      <c r="L501" s="70" t="str">
        <f>IF(AND(C501="Abierto",D501="Urgente"),A501,"")</f>
        <v/>
      </c>
      <c r="M501" s="70" t="str">
        <f ca="1">IF(AND(C501="Abierto",D501="Urgente"),TODAY()-E501,"")</f>
        <v/>
      </c>
      <c r="N501" s="70" t="str">
        <f>IF(AND(C501="Abierto",D501="Urgente"),RANK(M501,$M$13:$M$787,0)+COUNTIF($M$13:M501,M501)-1,"")</f>
        <v/>
      </c>
      <c r="O501" s="70" t="str">
        <f>IF(AND(C501="Abierto",D501="Alta"),A501,"")</f>
        <v/>
      </c>
      <c r="P501" s="70" t="str">
        <f ca="1">IF(AND(C501="Abierto",D501="Alta"),TODAY()-E501,"")</f>
        <v/>
      </c>
      <c r="Q501" s="70" t="str">
        <f>IF(AND(C501="Abierto",D501="Alta"),RANK(P501,$P$13:$P$787,0)+COUNTIF($P$13:P501,P501)-1+MAX(N:N),"")</f>
        <v/>
      </c>
      <c r="R501" s="70" t="str">
        <f>IF(AND(C501="Abierto",D501="Media"),A501,"")</f>
        <v/>
      </c>
      <c r="S501" s="70" t="str">
        <f ca="1">IF(AND(C501="Abierto",D501="Media"),TODAY()-E501,"")</f>
        <v/>
      </c>
      <c r="T501" s="70" t="str">
        <f>IF(AND(C501="Abierto",D501="Media"),RANK(S501,$S$13:$S$787,0)+COUNTIF($S$13:S501,S501)-1+MAX(N:N,Q:Q),"")</f>
        <v/>
      </c>
      <c r="U501" s="70" t="str">
        <f>IF(AND(C501="Abierto",D501="Baja"),A501,"")</f>
        <v/>
      </c>
      <c r="V501" s="70" t="str">
        <f ca="1">IF(AND(C501="Abierto",D501="Baja"),TODAY()-E501,"")</f>
        <v/>
      </c>
      <c r="W501" s="70" t="str">
        <f>IF(AND(C501="Abierto",D501="Baja"),RANK(V501,$V$13:$V$787,0)+COUNTIF($V$13:V501,V501)-1+MAX(N:N,Q:Q,T:T),"")</f>
        <v/>
      </c>
      <c r="X501" s="83" t="str">
        <f>IF(OR(C501="Resuelto",C501=""),"",SUM(N501,Q501,T501,W501))</f>
        <v/>
      </c>
      <c r="Y501" s="83" t="str">
        <f>IF(OR(C501="Resuelto",C501=""),"",SUM(M501,P501,S501,V501))</f>
        <v/>
      </c>
      <c r="Z501" s="83" t="str">
        <f>IF(OR(C501="Resuelto",C501=""),"",SUM(L501,O501,R501,U501))</f>
        <v/>
      </c>
      <c r="AA501" s="16">
        <v>710</v>
      </c>
      <c r="AB501" s="16" t="str">
        <f t="shared" si="12"/>
        <v/>
      </c>
      <c r="AC501" s="71" t="str">
        <f t="shared" si="13"/>
        <v/>
      </c>
      <c r="AH501" s="74" t="str">
        <f>IF(AI501="","",MAX($AH$5:AH500)+1)</f>
        <v/>
      </c>
      <c r="AI501" s="23" t="str">
        <f>IF(G500="","",IF(COUNTIF($AI$11:AI500,G500)=0,G500,""))</f>
        <v/>
      </c>
      <c r="AJ501" s="23" t="str">
        <f t="shared" si="14"/>
        <v/>
      </c>
      <c r="AK501" s="69"/>
    </row>
    <row r="502" spans="1:37" x14ac:dyDescent="0.25">
      <c r="A502" s="81"/>
      <c r="B502" s="81"/>
      <c r="C502" s="81"/>
      <c r="D502" s="81"/>
      <c r="E502" s="80"/>
      <c r="F502" s="80"/>
      <c r="G502" s="81"/>
      <c r="H502" s="80"/>
      <c r="I502" s="82" t="str">
        <f t="shared" si="11"/>
        <v/>
      </c>
      <c r="J502" s="82"/>
      <c r="K502" s="82"/>
      <c r="L502" s="70" t="str">
        <f>IF(AND(C502="Abierto",D502="Urgente"),A502,"")</f>
        <v/>
      </c>
      <c r="M502" s="70" t="str">
        <f ca="1">IF(AND(C502="Abierto",D502="Urgente"),TODAY()-E502,"")</f>
        <v/>
      </c>
      <c r="N502" s="70" t="str">
        <f>IF(AND(C502="Abierto",D502="Urgente"),RANK(M502,$M$13:$M$787,0)+COUNTIF($M$13:M502,M502)-1,"")</f>
        <v/>
      </c>
      <c r="O502" s="70" t="str">
        <f>IF(AND(C502="Abierto",D502="Alta"),A502,"")</f>
        <v/>
      </c>
      <c r="P502" s="70" t="str">
        <f ca="1">IF(AND(C502="Abierto",D502="Alta"),TODAY()-E502,"")</f>
        <v/>
      </c>
      <c r="Q502" s="70" t="str">
        <f>IF(AND(C502="Abierto",D502="Alta"),RANK(P502,$P$13:$P$787,0)+COUNTIF($P$13:P502,P502)-1+MAX(N:N),"")</f>
        <v/>
      </c>
      <c r="R502" s="70" t="str">
        <f>IF(AND(C502="Abierto",D502="Media"),A502,"")</f>
        <v/>
      </c>
      <c r="S502" s="70" t="str">
        <f ca="1">IF(AND(C502="Abierto",D502="Media"),TODAY()-E502,"")</f>
        <v/>
      </c>
      <c r="T502" s="70" t="str">
        <f>IF(AND(C502="Abierto",D502="Media"),RANK(S502,$S$13:$S$787,0)+COUNTIF($S$13:S502,S502)-1+MAX(N:N,Q:Q),"")</f>
        <v/>
      </c>
      <c r="U502" s="70" t="str">
        <f>IF(AND(C502="Abierto",D502="Baja"),A502,"")</f>
        <v/>
      </c>
      <c r="V502" s="70" t="str">
        <f ca="1">IF(AND(C502="Abierto",D502="Baja"),TODAY()-E502,"")</f>
        <v/>
      </c>
      <c r="W502" s="70" t="str">
        <f>IF(AND(C502="Abierto",D502="Baja"),RANK(V502,$V$13:$V$787,0)+COUNTIF($V$13:V502,V502)-1+MAX(N:N,Q:Q,T:T),"")</f>
        <v/>
      </c>
      <c r="X502" s="83" t="str">
        <f>IF(OR(C502="Resuelto",C502=""),"",SUM(N502,Q502,T502,W502))</f>
        <v/>
      </c>
      <c r="Y502" s="83" t="str">
        <f>IF(OR(C502="Resuelto",C502=""),"",SUM(M502,P502,S502,V502))</f>
        <v/>
      </c>
      <c r="Z502" s="83" t="str">
        <f>IF(OR(C502="Resuelto",C502=""),"",SUM(L502,O502,R502,U502))</f>
        <v/>
      </c>
      <c r="AA502" s="16">
        <v>711</v>
      </c>
      <c r="AB502" s="16" t="str">
        <f t="shared" si="12"/>
        <v/>
      </c>
      <c r="AC502" s="71" t="str">
        <f t="shared" si="13"/>
        <v/>
      </c>
      <c r="AH502" s="74" t="str">
        <f>IF(AI502="","",MAX($AH$5:AH501)+1)</f>
        <v/>
      </c>
      <c r="AI502" s="23" t="str">
        <f>IF(G501="","",IF(COUNTIF($AI$11:AI501,G501)=0,G501,""))</f>
        <v/>
      </c>
      <c r="AJ502" s="23" t="str">
        <f t="shared" si="14"/>
        <v/>
      </c>
      <c r="AK502" s="69"/>
    </row>
    <row r="503" spans="1:37" x14ac:dyDescent="0.25">
      <c r="A503" s="81"/>
      <c r="B503" s="81"/>
      <c r="C503" s="81"/>
      <c r="D503" s="81"/>
      <c r="E503" s="80"/>
      <c r="F503" s="80"/>
      <c r="G503" s="81"/>
      <c r="H503" s="80"/>
      <c r="I503" s="82" t="str">
        <f t="shared" si="11"/>
        <v/>
      </c>
      <c r="J503" s="82"/>
      <c r="K503" s="82"/>
      <c r="L503" s="70" t="str">
        <f>IF(AND(C503="Abierto",D503="Urgente"),A503,"")</f>
        <v/>
      </c>
      <c r="M503" s="70" t="str">
        <f ca="1">IF(AND(C503="Abierto",D503="Urgente"),TODAY()-E503,"")</f>
        <v/>
      </c>
      <c r="N503" s="70" t="str">
        <f>IF(AND(C503="Abierto",D503="Urgente"),RANK(M503,$M$13:$M$787,0)+COUNTIF($M$13:M503,M503)-1,"")</f>
        <v/>
      </c>
      <c r="O503" s="70" t="str">
        <f>IF(AND(C503="Abierto",D503="Alta"),A503,"")</f>
        <v/>
      </c>
      <c r="P503" s="70" t="str">
        <f ca="1">IF(AND(C503="Abierto",D503="Alta"),TODAY()-E503,"")</f>
        <v/>
      </c>
      <c r="Q503" s="70" t="str">
        <f>IF(AND(C503="Abierto",D503="Alta"),RANK(P503,$P$13:$P$787,0)+COUNTIF($P$13:P503,P503)-1+MAX(N:N),"")</f>
        <v/>
      </c>
      <c r="R503" s="70" t="str">
        <f>IF(AND(C503="Abierto",D503="Media"),A503,"")</f>
        <v/>
      </c>
      <c r="S503" s="70" t="str">
        <f ca="1">IF(AND(C503="Abierto",D503="Media"),TODAY()-E503,"")</f>
        <v/>
      </c>
      <c r="T503" s="70" t="str">
        <f>IF(AND(C503="Abierto",D503="Media"),RANK(S503,$S$13:$S$787,0)+COUNTIF($S$13:S503,S503)-1+MAX(N:N,Q:Q),"")</f>
        <v/>
      </c>
      <c r="U503" s="70" t="str">
        <f>IF(AND(C503="Abierto",D503="Baja"),A503,"")</f>
        <v/>
      </c>
      <c r="V503" s="70" t="str">
        <f ca="1">IF(AND(C503="Abierto",D503="Baja"),TODAY()-E503,"")</f>
        <v/>
      </c>
      <c r="W503" s="70" t="str">
        <f>IF(AND(C503="Abierto",D503="Baja"),RANK(V503,$V$13:$V$787,0)+COUNTIF($V$13:V503,V503)-1+MAX(N:N,Q:Q,T:T),"")</f>
        <v/>
      </c>
      <c r="X503" s="83" t="str">
        <f>IF(OR(C503="Resuelto",C503=""),"",SUM(N503,Q503,T503,W503))</f>
        <v/>
      </c>
      <c r="Y503" s="83" t="str">
        <f>IF(OR(C503="Resuelto",C503=""),"",SUM(M503,P503,S503,V503))</f>
        <v/>
      </c>
      <c r="Z503" s="83" t="str">
        <f>IF(OR(C503="Resuelto",C503=""),"",SUM(L503,O503,R503,U503))</f>
        <v/>
      </c>
      <c r="AA503" s="16">
        <v>712</v>
      </c>
      <c r="AB503" s="16" t="str">
        <f t="shared" si="12"/>
        <v/>
      </c>
      <c r="AC503" s="71" t="str">
        <f t="shared" si="13"/>
        <v/>
      </c>
      <c r="AH503" s="74" t="str">
        <f>IF(AI503="","",MAX($AH$5:AH502)+1)</f>
        <v/>
      </c>
      <c r="AI503" s="23" t="str">
        <f>IF(G502="","",IF(COUNTIF($AI$11:AI502,G502)=0,G502,""))</f>
        <v/>
      </c>
      <c r="AJ503" s="23" t="str">
        <f t="shared" si="14"/>
        <v/>
      </c>
      <c r="AK503" s="69"/>
    </row>
    <row r="504" spans="1:37" x14ac:dyDescent="0.25">
      <c r="A504" s="81"/>
      <c r="B504" s="81"/>
      <c r="C504" s="81"/>
      <c r="D504" s="81"/>
      <c r="E504" s="80"/>
      <c r="F504" s="80"/>
      <c r="G504" s="81"/>
      <c r="H504" s="80"/>
      <c r="I504" s="82" t="str">
        <f t="shared" si="11"/>
        <v/>
      </c>
      <c r="J504" s="82"/>
      <c r="K504" s="82"/>
      <c r="L504" s="70" t="str">
        <f>IF(AND(C504="Abierto",D504="Urgente"),A504,"")</f>
        <v/>
      </c>
      <c r="M504" s="70" t="str">
        <f ca="1">IF(AND(C504="Abierto",D504="Urgente"),TODAY()-E504,"")</f>
        <v/>
      </c>
      <c r="N504" s="70" t="str">
        <f>IF(AND(C504="Abierto",D504="Urgente"),RANK(M504,$M$13:$M$787,0)+COUNTIF($M$13:M504,M504)-1,"")</f>
        <v/>
      </c>
      <c r="O504" s="70" t="str">
        <f>IF(AND(C504="Abierto",D504="Alta"),A504,"")</f>
        <v/>
      </c>
      <c r="P504" s="70" t="str">
        <f ca="1">IF(AND(C504="Abierto",D504="Alta"),TODAY()-E504,"")</f>
        <v/>
      </c>
      <c r="Q504" s="70" t="str">
        <f>IF(AND(C504="Abierto",D504="Alta"),RANK(P504,$P$13:$P$787,0)+COUNTIF($P$13:P504,P504)-1+MAX(N:N),"")</f>
        <v/>
      </c>
      <c r="R504" s="70" t="str">
        <f>IF(AND(C504="Abierto",D504="Media"),A504,"")</f>
        <v/>
      </c>
      <c r="S504" s="70" t="str">
        <f ca="1">IF(AND(C504="Abierto",D504="Media"),TODAY()-E504,"")</f>
        <v/>
      </c>
      <c r="T504" s="70" t="str">
        <f>IF(AND(C504="Abierto",D504="Media"),RANK(S504,$S$13:$S$787,0)+COUNTIF($S$13:S504,S504)-1+MAX(N:N,Q:Q),"")</f>
        <v/>
      </c>
      <c r="U504" s="70" t="str">
        <f>IF(AND(C504="Abierto",D504="Baja"),A504,"")</f>
        <v/>
      </c>
      <c r="V504" s="70" t="str">
        <f ca="1">IF(AND(C504="Abierto",D504="Baja"),TODAY()-E504,"")</f>
        <v/>
      </c>
      <c r="W504" s="70" t="str">
        <f>IF(AND(C504="Abierto",D504="Baja"),RANK(V504,$V$13:$V$787,0)+COUNTIF($V$13:V504,V504)-1+MAX(N:N,Q:Q,T:T),"")</f>
        <v/>
      </c>
      <c r="X504" s="83" t="str">
        <f>IF(OR(C504="Resuelto",C504=""),"",SUM(N504,Q504,T504,W504))</f>
        <v/>
      </c>
      <c r="Y504" s="83" t="str">
        <f>IF(OR(C504="Resuelto",C504=""),"",SUM(M504,P504,S504,V504))</f>
        <v/>
      </c>
      <c r="Z504" s="83" t="str">
        <f>IF(OR(C504="Resuelto",C504=""),"",SUM(L504,O504,R504,U504))</f>
        <v/>
      </c>
      <c r="AA504" s="16">
        <v>713</v>
      </c>
      <c r="AB504" s="16" t="str">
        <f t="shared" si="12"/>
        <v/>
      </c>
      <c r="AC504" s="71" t="str">
        <f t="shared" si="13"/>
        <v/>
      </c>
      <c r="AH504" s="74" t="str">
        <f>IF(AI504="","",MAX($AH$5:AH503)+1)</f>
        <v/>
      </c>
      <c r="AI504" s="23" t="str">
        <f>IF(G503="","",IF(COUNTIF($AI$11:AI503,G503)=0,G503,""))</f>
        <v/>
      </c>
      <c r="AJ504" s="23" t="str">
        <f t="shared" si="14"/>
        <v/>
      </c>
      <c r="AK504" s="69"/>
    </row>
    <row r="505" spans="1:37" x14ac:dyDescent="0.25">
      <c r="A505" s="81"/>
      <c r="B505" s="81"/>
      <c r="C505" s="81"/>
      <c r="D505" s="81"/>
      <c r="E505" s="80"/>
      <c r="F505" s="80"/>
      <c r="G505" s="81"/>
      <c r="H505" s="80"/>
      <c r="I505" s="82" t="str">
        <f t="shared" si="11"/>
        <v/>
      </c>
      <c r="J505" s="82"/>
      <c r="K505" s="82"/>
      <c r="L505" s="70" t="str">
        <f>IF(AND(C505="Abierto",D505="Urgente"),A505,"")</f>
        <v/>
      </c>
      <c r="M505" s="70" t="str">
        <f ca="1">IF(AND(C505="Abierto",D505="Urgente"),TODAY()-E505,"")</f>
        <v/>
      </c>
      <c r="N505" s="70" t="str">
        <f>IF(AND(C505="Abierto",D505="Urgente"),RANK(M505,$M$13:$M$787,0)+COUNTIF($M$13:M505,M505)-1,"")</f>
        <v/>
      </c>
      <c r="O505" s="70" t="str">
        <f>IF(AND(C505="Abierto",D505="Alta"),A505,"")</f>
        <v/>
      </c>
      <c r="P505" s="70" t="str">
        <f ca="1">IF(AND(C505="Abierto",D505="Alta"),TODAY()-E505,"")</f>
        <v/>
      </c>
      <c r="Q505" s="70" t="str">
        <f>IF(AND(C505="Abierto",D505="Alta"),RANK(P505,$P$13:$P$787,0)+COUNTIF($P$13:P505,P505)-1+MAX(N:N),"")</f>
        <v/>
      </c>
      <c r="R505" s="70" t="str">
        <f>IF(AND(C505="Abierto",D505="Media"),A505,"")</f>
        <v/>
      </c>
      <c r="S505" s="70" t="str">
        <f ca="1">IF(AND(C505="Abierto",D505="Media"),TODAY()-E505,"")</f>
        <v/>
      </c>
      <c r="T505" s="70" t="str">
        <f>IF(AND(C505="Abierto",D505="Media"),RANK(S505,$S$13:$S$787,0)+COUNTIF($S$13:S505,S505)-1+MAX(N:N,Q:Q),"")</f>
        <v/>
      </c>
      <c r="U505" s="70" t="str">
        <f>IF(AND(C505="Abierto",D505="Baja"),A505,"")</f>
        <v/>
      </c>
      <c r="V505" s="70" t="str">
        <f ca="1">IF(AND(C505="Abierto",D505="Baja"),TODAY()-E505,"")</f>
        <v/>
      </c>
      <c r="W505" s="70" t="str">
        <f>IF(AND(C505="Abierto",D505="Baja"),RANK(V505,$V$13:$V$787,0)+COUNTIF($V$13:V505,V505)-1+MAX(N:N,Q:Q,T:T),"")</f>
        <v/>
      </c>
      <c r="X505" s="83" t="str">
        <f>IF(OR(C505="Resuelto",C505=""),"",SUM(N505,Q505,T505,W505))</f>
        <v/>
      </c>
      <c r="Y505" s="83" t="str">
        <f>IF(OR(C505="Resuelto",C505=""),"",SUM(M505,P505,S505,V505))</f>
        <v/>
      </c>
      <c r="Z505" s="83" t="str">
        <f>IF(OR(C505="Resuelto",C505=""),"",SUM(L505,O505,R505,U505))</f>
        <v/>
      </c>
      <c r="AA505" s="16">
        <v>714</v>
      </c>
      <c r="AB505" s="16" t="str">
        <f t="shared" si="12"/>
        <v/>
      </c>
      <c r="AC505" s="71" t="str">
        <f t="shared" si="13"/>
        <v/>
      </c>
      <c r="AH505" s="74" t="str">
        <f>IF(AI505="","",MAX($AH$5:AH504)+1)</f>
        <v/>
      </c>
      <c r="AI505" s="23" t="str">
        <f>IF(G504="","",IF(COUNTIF($AI$11:AI504,G504)=0,G504,""))</f>
        <v/>
      </c>
      <c r="AJ505" s="23" t="str">
        <f t="shared" si="14"/>
        <v/>
      </c>
      <c r="AK505" s="69"/>
    </row>
    <row r="506" spans="1:37" x14ac:dyDescent="0.25">
      <c r="A506" s="81"/>
      <c r="B506" s="81"/>
      <c r="C506" s="81"/>
      <c r="D506" s="81"/>
      <c r="E506" s="80"/>
      <c r="F506" s="80"/>
      <c r="G506" s="81"/>
      <c r="H506" s="80"/>
      <c r="I506" s="82" t="str">
        <f t="shared" si="11"/>
        <v/>
      </c>
      <c r="J506" s="82"/>
      <c r="K506" s="82"/>
      <c r="L506" s="70" t="str">
        <f>IF(AND(C506="Abierto",D506="Urgente"),A506,"")</f>
        <v/>
      </c>
      <c r="M506" s="70" t="str">
        <f ca="1">IF(AND(C506="Abierto",D506="Urgente"),TODAY()-E506,"")</f>
        <v/>
      </c>
      <c r="N506" s="70" t="str">
        <f>IF(AND(C506="Abierto",D506="Urgente"),RANK(M506,$M$13:$M$787,0)+COUNTIF($M$13:M506,M506)-1,"")</f>
        <v/>
      </c>
      <c r="O506" s="70" t="str">
        <f>IF(AND(C506="Abierto",D506="Alta"),A506,"")</f>
        <v/>
      </c>
      <c r="P506" s="70" t="str">
        <f ca="1">IF(AND(C506="Abierto",D506="Alta"),TODAY()-E506,"")</f>
        <v/>
      </c>
      <c r="Q506" s="70" t="str">
        <f>IF(AND(C506="Abierto",D506="Alta"),RANK(P506,$P$13:$P$787,0)+COUNTIF($P$13:P506,P506)-1+MAX(N:N),"")</f>
        <v/>
      </c>
      <c r="R506" s="70" t="str">
        <f>IF(AND(C506="Abierto",D506="Media"),A506,"")</f>
        <v/>
      </c>
      <c r="S506" s="70" t="str">
        <f ca="1">IF(AND(C506="Abierto",D506="Media"),TODAY()-E506,"")</f>
        <v/>
      </c>
      <c r="T506" s="70" t="str">
        <f>IF(AND(C506="Abierto",D506="Media"),RANK(S506,$S$13:$S$787,0)+COUNTIF($S$13:S506,S506)-1+MAX(N:N,Q:Q),"")</f>
        <v/>
      </c>
      <c r="U506" s="70" t="str">
        <f>IF(AND(C506="Abierto",D506="Baja"),A506,"")</f>
        <v/>
      </c>
      <c r="V506" s="70" t="str">
        <f ca="1">IF(AND(C506="Abierto",D506="Baja"),TODAY()-E506,"")</f>
        <v/>
      </c>
      <c r="W506" s="70" t="str">
        <f>IF(AND(C506="Abierto",D506="Baja"),RANK(V506,$V$13:$V$787,0)+COUNTIF($V$13:V506,V506)-1+MAX(N:N,Q:Q,T:T),"")</f>
        <v/>
      </c>
      <c r="X506" s="83" t="str">
        <f>IF(OR(C506="Resuelto",C506=""),"",SUM(N506,Q506,T506,W506))</f>
        <v/>
      </c>
      <c r="Y506" s="83" t="str">
        <f>IF(OR(C506="Resuelto",C506=""),"",SUM(M506,P506,S506,V506))</f>
        <v/>
      </c>
      <c r="Z506" s="83" t="str">
        <f>IF(OR(C506="Resuelto",C506=""),"",SUM(L506,O506,R506,U506))</f>
        <v/>
      </c>
      <c r="AA506" s="16">
        <v>715</v>
      </c>
      <c r="AB506" s="16" t="str">
        <f t="shared" si="12"/>
        <v/>
      </c>
      <c r="AC506" s="71" t="str">
        <f t="shared" si="13"/>
        <v/>
      </c>
      <c r="AH506" s="74" t="str">
        <f>IF(AI506="","",MAX($AH$5:AH505)+1)</f>
        <v/>
      </c>
      <c r="AI506" s="23" t="str">
        <f>IF(G505="","",IF(COUNTIF($AI$11:AI505,G505)=0,G505,""))</f>
        <v/>
      </c>
      <c r="AJ506" s="23" t="str">
        <f t="shared" si="14"/>
        <v/>
      </c>
      <c r="AK506" s="69"/>
    </row>
    <row r="507" spans="1:37" x14ac:dyDescent="0.25">
      <c r="A507" s="81"/>
      <c r="B507" s="81"/>
      <c r="C507" s="81"/>
      <c r="D507" s="81"/>
      <c r="E507" s="80"/>
      <c r="F507" s="80"/>
      <c r="G507" s="81"/>
      <c r="H507" s="80"/>
      <c r="I507" s="82" t="str">
        <f t="shared" si="11"/>
        <v/>
      </c>
      <c r="J507" s="82"/>
      <c r="K507" s="82"/>
      <c r="L507" s="70" t="str">
        <f>IF(AND(C507="Abierto",D507="Urgente"),A507,"")</f>
        <v/>
      </c>
      <c r="M507" s="70" t="str">
        <f ca="1">IF(AND(C507="Abierto",D507="Urgente"),TODAY()-E507,"")</f>
        <v/>
      </c>
      <c r="N507" s="70" t="str">
        <f>IF(AND(C507="Abierto",D507="Urgente"),RANK(M507,$M$13:$M$787,0)+COUNTIF($M$13:M507,M507)-1,"")</f>
        <v/>
      </c>
      <c r="O507" s="70" t="str">
        <f>IF(AND(C507="Abierto",D507="Alta"),A507,"")</f>
        <v/>
      </c>
      <c r="P507" s="70" t="str">
        <f ca="1">IF(AND(C507="Abierto",D507="Alta"),TODAY()-E507,"")</f>
        <v/>
      </c>
      <c r="Q507" s="70" t="str">
        <f>IF(AND(C507="Abierto",D507="Alta"),RANK(P507,$P$13:$P$787,0)+COUNTIF($P$13:P507,P507)-1+MAX(N:N),"")</f>
        <v/>
      </c>
      <c r="R507" s="70" t="str">
        <f>IF(AND(C507="Abierto",D507="Media"),A507,"")</f>
        <v/>
      </c>
      <c r="S507" s="70" t="str">
        <f ca="1">IF(AND(C507="Abierto",D507="Media"),TODAY()-E507,"")</f>
        <v/>
      </c>
      <c r="T507" s="70" t="str">
        <f>IF(AND(C507="Abierto",D507="Media"),RANK(S507,$S$13:$S$787,0)+COUNTIF($S$13:S507,S507)-1+MAX(N:N,Q:Q),"")</f>
        <v/>
      </c>
      <c r="U507" s="70" t="str">
        <f>IF(AND(C507="Abierto",D507="Baja"),A507,"")</f>
        <v/>
      </c>
      <c r="V507" s="70" t="str">
        <f ca="1">IF(AND(C507="Abierto",D507="Baja"),TODAY()-E507,"")</f>
        <v/>
      </c>
      <c r="W507" s="70" t="str">
        <f>IF(AND(C507="Abierto",D507="Baja"),RANK(V507,$V$13:$V$787,0)+COUNTIF($V$13:V507,V507)-1+MAX(N:N,Q:Q,T:T),"")</f>
        <v/>
      </c>
      <c r="X507" s="83" t="str">
        <f>IF(OR(C507="Resuelto",C507=""),"",SUM(N507,Q507,T507,W507))</f>
        <v/>
      </c>
      <c r="Y507" s="83" t="str">
        <f>IF(OR(C507="Resuelto",C507=""),"",SUM(M507,P507,S507,V507))</f>
        <v/>
      </c>
      <c r="Z507" s="83" t="str">
        <f>IF(OR(C507="Resuelto",C507=""),"",SUM(L507,O507,R507,U507))</f>
        <v/>
      </c>
      <c r="AA507" s="16">
        <v>716</v>
      </c>
      <c r="AB507" s="16" t="str">
        <f t="shared" si="12"/>
        <v/>
      </c>
      <c r="AC507" s="71" t="str">
        <f t="shared" si="13"/>
        <v/>
      </c>
      <c r="AH507" s="74" t="str">
        <f>IF(AI507="","",MAX($AH$5:AH506)+1)</f>
        <v/>
      </c>
      <c r="AI507" s="23" t="str">
        <f>IF(G506="","",IF(COUNTIF($AI$11:AI506,G506)=0,G506,""))</f>
        <v/>
      </c>
      <c r="AJ507" s="23" t="str">
        <f t="shared" si="14"/>
        <v/>
      </c>
      <c r="AK507" s="69"/>
    </row>
    <row r="508" spans="1:37" x14ac:dyDescent="0.25">
      <c r="A508" s="81"/>
      <c r="B508" s="81"/>
      <c r="C508" s="81"/>
      <c r="D508" s="81"/>
      <c r="E508" s="80"/>
      <c r="F508" s="80"/>
      <c r="G508" s="81"/>
      <c r="H508" s="80"/>
      <c r="I508" s="82" t="str">
        <f t="shared" si="11"/>
        <v/>
      </c>
      <c r="J508" s="82"/>
      <c r="K508" s="82"/>
      <c r="L508" s="70" t="str">
        <f>IF(AND(C508="Abierto",D508="Urgente"),A508,"")</f>
        <v/>
      </c>
      <c r="M508" s="70" t="str">
        <f ca="1">IF(AND(C508="Abierto",D508="Urgente"),TODAY()-E508,"")</f>
        <v/>
      </c>
      <c r="N508" s="70" t="str">
        <f>IF(AND(C508="Abierto",D508="Urgente"),RANK(M508,$M$13:$M$787,0)+COUNTIF($M$13:M508,M508)-1,"")</f>
        <v/>
      </c>
      <c r="O508" s="70" t="str">
        <f>IF(AND(C508="Abierto",D508="Alta"),A508,"")</f>
        <v/>
      </c>
      <c r="P508" s="70" t="str">
        <f ca="1">IF(AND(C508="Abierto",D508="Alta"),TODAY()-E508,"")</f>
        <v/>
      </c>
      <c r="Q508" s="70" t="str">
        <f>IF(AND(C508="Abierto",D508="Alta"),RANK(P508,$P$13:$P$787,0)+COUNTIF($P$13:P508,P508)-1+MAX(N:N),"")</f>
        <v/>
      </c>
      <c r="R508" s="70" t="str">
        <f>IF(AND(C508="Abierto",D508="Media"),A508,"")</f>
        <v/>
      </c>
      <c r="S508" s="70" t="str">
        <f ca="1">IF(AND(C508="Abierto",D508="Media"),TODAY()-E508,"")</f>
        <v/>
      </c>
      <c r="T508" s="70" t="str">
        <f>IF(AND(C508="Abierto",D508="Media"),RANK(S508,$S$13:$S$787,0)+COUNTIF($S$13:S508,S508)-1+MAX(N:N,Q:Q),"")</f>
        <v/>
      </c>
      <c r="U508" s="70" t="str">
        <f>IF(AND(C508="Abierto",D508="Baja"),A508,"")</f>
        <v/>
      </c>
      <c r="V508" s="70" t="str">
        <f ca="1">IF(AND(C508="Abierto",D508="Baja"),TODAY()-E508,"")</f>
        <v/>
      </c>
      <c r="W508" s="70" t="str">
        <f>IF(AND(C508="Abierto",D508="Baja"),RANK(V508,$V$13:$V$787,0)+COUNTIF($V$13:V508,V508)-1+MAX(N:N,Q:Q,T:T),"")</f>
        <v/>
      </c>
      <c r="X508" s="83" t="str">
        <f>IF(OR(C508="Resuelto",C508=""),"",SUM(N508,Q508,T508,W508))</f>
        <v/>
      </c>
      <c r="Y508" s="83" t="str">
        <f>IF(OR(C508="Resuelto",C508=""),"",SUM(M508,P508,S508,V508))</f>
        <v/>
      </c>
      <c r="Z508" s="83" t="str">
        <f>IF(OR(C508="Resuelto",C508=""),"",SUM(L508,O508,R508,U508))</f>
        <v/>
      </c>
      <c r="AA508" s="16">
        <v>717</v>
      </c>
      <c r="AB508" s="16" t="str">
        <f t="shared" si="12"/>
        <v/>
      </c>
      <c r="AC508" s="71" t="str">
        <f t="shared" si="13"/>
        <v/>
      </c>
      <c r="AH508" s="74" t="str">
        <f>IF(AI508="","",MAX($AH$5:AH507)+1)</f>
        <v/>
      </c>
      <c r="AI508" s="23" t="str">
        <f>IF(G507="","",IF(COUNTIF($AI$11:AI507,G507)=0,G507,""))</f>
        <v/>
      </c>
      <c r="AJ508" s="23" t="str">
        <f t="shared" si="14"/>
        <v/>
      </c>
      <c r="AK508" s="69"/>
    </row>
    <row r="509" spans="1:37" x14ac:dyDescent="0.25">
      <c r="A509" s="81"/>
      <c r="B509" s="81"/>
      <c r="C509" s="81"/>
      <c r="D509" s="81"/>
      <c r="E509" s="80"/>
      <c r="F509" s="80"/>
      <c r="G509" s="81"/>
      <c r="H509" s="80"/>
      <c r="I509" s="82" t="str">
        <f t="shared" si="11"/>
        <v/>
      </c>
      <c r="J509" s="82"/>
      <c r="K509" s="82"/>
      <c r="L509" s="70" t="str">
        <f>IF(AND(C509="Abierto",D509="Urgente"),A509,"")</f>
        <v/>
      </c>
      <c r="M509" s="70" t="str">
        <f ca="1">IF(AND(C509="Abierto",D509="Urgente"),TODAY()-E509,"")</f>
        <v/>
      </c>
      <c r="N509" s="70" t="str">
        <f>IF(AND(C509="Abierto",D509="Urgente"),RANK(M509,$M$13:$M$787,0)+COUNTIF($M$13:M509,M509)-1,"")</f>
        <v/>
      </c>
      <c r="O509" s="70" t="str">
        <f>IF(AND(C509="Abierto",D509="Alta"),A509,"")</f>
        <v/>
      </c>
      <c r="P509" s="70" t="str">
        <f ca="1">IF(AND(C509="Abierto",D509="Alta"),TODAY()-E509,"")</f>
        <v/>
      </c>
      <c r="Q509" s="70" t="str">
        <f>IF(AND(C509="Abierto",D509="Alta"),RANK(P509,$P$13:$P$787,0)+COUNTIF($P$13:P509,P509)-1+MAX(N:N),"")</f>
        <v/>
      </c>
      <c r="R509" s="70" t="str">
        <f>IF(AND(C509="Abierto",D509="Media"),A509,"")</f>
        <v/>
      </c>
      <c r="S509" s="70" t="str">
        <f ca="1">IF(AND(C509="Abierto",D509="Media"),TODAY()-E509,"")</f>
        <v/>
      </c>
      <c r="T509" s="70" t="str">
        <f>IF(AND(C509="Abierto",D509="Media"),RANK(S509,$S$13:$S$787,0)+COUNTIF($S$13:S509,S509)-1+MAX(N:N,Q:Q),"")</f>
        <v/>
      </c>
      <c r="U509" s="70" t="str">
        <f>IF(AND(C509="Abierto",D509="Baja"),A509,"")</f>
        <v/>
      </c>
      <c r="V509" s="70" t="str">
        <f ca="1">IF(AND(C509="Abierto",D509="Baja"),TODAY()-E509,"")</f>
        <v/>
      </c>
      <c r="W509" s="70" t="str">
        <f>IF(AND(C509="Abierto",D509="Baja"),RANK(V509,$V$13:$V$787,0)+COUNTIF($V$13:V509,V509)-1+MAX(N:N,Q:Q,T:T),"")</f>
        <v/>
      </c>
      <c r="X509" s="83" t="str">
        <f>IF(OR(C509="Resuelto",C509=""),"",SUM(N509,Q509,T509,W509))</f>
        <v/>
      </c>
      <c r="Y509" s="83" t="str">
        <f>IF(OR(C509="Resuelto",C509=""),"",SUM(M509,P509,S509,V509))</f>
        <v/>
      </c>
      <c r="Z509" s="83" t="str">
        <f>IF(OR(C509="Resuelto",C509=""),"",SUM(L509,O509,R509,U509))</f>
        <v/>
      </c>
      <c r="AA509" s="16">
        <v>718</v>
      </c>
      <c r="AB509" s="16" t="str">
        <f t="shared" si="12"/>
        <v/>
      </c>
      <c r="AC509" s="71" t="str">
        <f t="shared" si="13"/>
        <v/>
      </c>
      <c r="AH509" s="74" t="str">
        <f>IF(AI509="","",MAX($AH$5:AH508)+1)</f>
        <v/>
      </c>
      <c r="AI509" s="23" t="str">
        <f>IF(G508="","",IF(COUNTIF($AI$11:AI508,G508)=0,G508,""))</f>
        <v/>
      </c>
      <c r="AJ509" s="23" t="str">
        <f t="shared" si="14"/>
        <v/>
      </c>
      <c r="AK509" s="69"/>
    </row>
    <row r="510" spans="1:37" x14ac:dyDescent="0.25">
      <c r="A510" s="81"/>
      <c r="B510" s="81"/>
      <c r="C510" s="81"/>
      <c r="D510" s="81"/>
      <c r="E510" s="80"/>
      <c r="F510" s="80"/>
      <c r="G510" s="81"/>
      <c r="H510" s="80"/>
      <c r="I510" s="82" t="str">
        <f t="shared" si="11"/>
        <v/>
      </c>
      <c r="J510" s="82"/>
      <c r="K510" s="82"/>
      <c r="L510" s="70" t="str">
        <f>IF(AND(C510="Abierto",D510="Urgente"),A510,"")</f>
        <v/>
      </c>
      <c r="M510" s="70" t="str">
        <f ca="1">IF(AND(C510="Abierto",D510="Urgente"),TODAY()-E510,"")</f>
        <v/>
      </c>
      <c r="N510" s="70" t="str">
        <f>IF(AND(C510="Abierto",D510="Urgente"),RANK(M510,$M$13:$M$787,0)+COUNTIF($M$13:M510,M510)-1,"")</f>
        <v/>
      </c>
      <c r="O510" s="70" t="str">
        <f>IF(AND(C510="Abierto",D510="Alta"),A510,"")</f>
        <v/>
      </c>
      <c r="P510" s="70" t="str">
        <f ca="1">IF(AND(C510="Abierto",D510="Alta"),TODAY()-E510,"")</f>
        <v/>
      </c>
      <c r="Q510" s="70" t="str">
        <f>IF(AND(C510="Abierto",D510="Alta"),RANK(P510,$P$13:$P$787,0)+COUNTIF($P$13:P510,P510)-1+MAX(N:N),"")</f>
        <v/>
      </c>
      <c r="R510" s="70" t="str">
        <f>IF(AND(C510="Abierto",D510="Media"),A510,"")</f>
        <v/>
      </c>
      <c r="S510" s="70" t="str">
        <f ca="1">IF(AND(C510="Abierto",D510="Media"),TODAY()-E510,"")</f>
        <v/>
      </c>
      <c r="T510" s="70" t="str">
        <f>IF(AND(C510="Abierto",D510="Media"),RANK(S510,$S$13:$S$787,0)+COUNTIF($S$13:S510,S510)-1+MAX(N:N,Q:Q),"")</f>
        <v/>
      </c>
      <c r="U510" s="70" t="str">
        <f>IF(AND(C510="Abierto",D510="Baja"),A510,"")</f>
        <v/>
      </c>
      <c r="V510" s="70" t="str">
        <f ca="1">IF(AND(C510="Abierto",D510="Baja"),TODAY()-E510,"")</f>
        <v/>
      </c>
      <c r="W510" s="70" t="str">
        <f>IF(AND(C510="Abierto",D510="Baja"),RANK(V510,$V$13:$V$787,0)+COUNTIF($V$13:V510,V510)-1+MAX(N:N,Q:Q,T:T),"")</f>
        <v/>
      </c>
      <c r="X510" s="83" t="str">
        <f>IF(OR(C510="Resuelto",C510=""),"",SUM(N510,Q510,T510,W510))</f>
        <v/>
      </c>
      <c r="Y510" s="83" t="str">
        <f>IF(OR(C510="Resuelto",C510=""),"",SUM(M510,P510,S510,V510))</f>
        <v/>
      </c>
      <c r="Z510" s="83" t="str">
        <f>IF(OR(C510="Resuelto",C510=""),"",SUM(L510,O510,R510,U510))</f>
        <v/>
      </c>
      <c r="AA510" s="16">
        <v>719</v>
      </c>
      <c r="AB510" s="16" t="str">
        <f t="shared" si="12"/>
        <v/>
      </c>
      <c r="AC510" s="71" t="str">
        <f t="shared" si="13"/>
        <v/>
      </c>
      <c r="AH510" s="74" t="str">
        <f>IF(AI510="","",MAX($AH$5:AH509)+1)</f>
        <v/>
      </c>
      <c r="AI510" s="23" t="str">
        <f>IF(G509="","",IF(COUNTIF($AI$11:AI509,G509)=0,G509,""))</f>
        <v/>
      </c>
      <c r="AJ510" s="23" t="str">
        <f t="shared" si="14"/>
        <v/>
      </c>
      <c r="AK510" s="69"/>
    </row>
    <row r="511" spans="1:37" x14ac:dyDescent="0.25">
      <c r="A511" s="81"/>
      <c r="B511" s="81"/>
      <c r="C511" s="81"/>
      <c r="D511" s="81"/>
      <c r="E511" s="80"/>
      <c r="F511" s="80"/>
      <c r="G511" s="81"/>
      <c r="H511" s="80"/>
      <c r="I511" s="82" t="str">
        <f t="shared" si="11"/>
        <v/>
      </c>
      <c r="J511" s="82"/>
      <c r="K511" s="82"/>
      <c r="L511" s="70" t="str">
        <f>IF(AND(C511="Abierto",D511="Urgente"),A511,"")</f>
        <v/>
      </c>
      <c r="M511" s="70" t="str">
        <f ca="1">IF(AND(C511="Abierto",D511="Urgente"),TODAY()-E511,"")</f>
        <v/>
      </c>
      <c r="N511" s="70" t="str">
        <f>IF(AND(C511="Abierto",D511="Urgente"),RANK(M511,$M$13:$M$787,0)+COUNTIF($M$13:M511,M511)-1,"")</f>
        <v/>
      </c>
      <c r="O511" s="70" t="str">
        <f>IF(AND(C511="Abierto",D511="Alta"),A511,"")</f>
        <v/>
      </c>
      <c r="P511" s="70" t="str">
        <f ca="1">IF(AND(C511="Abierto",D511="Alta"),TODAY()-E511,"")</f>
        <v/>
      </c>
      <c r="Q511" s="70" t="str">
        <f>IF(AND(C511="Abierto",D511="Alta"),RANK(P511,$P$13:$P$787,0)+COUNTIF($P$13:P511,P511)-1+MAX(N:N),"")</f>
        <v/>
      </c>
      <c r="R511" s="70" t="str">
        <f>IF(AND(C511="Abierto",D511="Media"),A511,"")</f>
        <v/>
      </c>
      <c r="S511" s="70" t="str">
        <f ca="1">IF(AND(C511="Abierto",D511="Media"),TODAY()-E511,"")</f>
        <v/>
      </c>
      <c r="T511" s="70" t="str">
        <f>IF(AND(C511="Abierto",D511="Media"),RANK(S511,$S$13:$S$787,0)+COUNTIF($S$13:S511,S511)-1+MAX(N:N,Q:Q),"")</f>
        <v/>
      </c>
      <c r="U511" s="70" t="str">
        <f>IF(AND(C511="Abierto",D511="Baja"),A511,"")</f>
        <v/>
      </c>
      <c r="V511" s="70" t="str">
        <f ca="1">IF(AND(C511="Abierto",D511="Baja"),TODAY()-E511,"")</f>
        <v/>
      </c>
      <c r="W511" s="70" t="str">
        <f>IF(AND(C511="Abierto",D511="Baja"),RANK(V511,$V$13:$V$787,0)+COUNTIF($V$13:V511,V511)-1+MAX(N:N,Q:Q,T:T),"")</f>
        <v/>
      </c>
      <c r="X511" s="83" t="str">
        <f>IF(OR(C511="Resuelto",C511=""),"",SUM(N511,Q511,T511,W511))</f>
        <v/>
      </c>
      <c r="Y511" s="83" t="str">
        <f>IF(OR(C511="Resuelto",C511=""),"",SUM(M511,P511,S511,V511))</f>
        <v/>
      </c>
      <c r="Z511" s="83" t="str">
        <f>IF(OR(C511="Resuelto",C511=""),"",SUM(L511,O511,R511,U511))</f>
        <v/>
      </c>
      <c r="AA511" s="16">
        <v>720</v>
      </c>
      <c r="AB511" s="16" t="str">
        <f t="shared" si="12"/>
        <v/>
      </c>
      <c r="AC511" s="71" t="str">
        <f t="shared" si="13"/>
        <v/>
      </c>
      <c r="AH511" s="74" t="str">
        <f>IF(AI511="","",MAX($AH$5:AH510)+1)</f>
        <v/>
      </c>
      <c r="AI511" s="23" t="str">
        <f>IF(G510="","",IF(COUNTIF($AI$11:AI510,G510)=0,G510,""))</f>
        <v/>
      </c>
      <c r="AJ511" s="23" t="str">
        <f t="shared" si="14"/>
        <v/>
      </c>
      <c r="AK511" s="69"/>
    </row>
    <row r="512" spans="1:37" x14ac:dyDescent="0.25">
      <c r="A512" s="81"/>
      <c r="B512" s="81"/>
      <c r="C512" s="81"/>
      <c r="D512" s="81"/>
      <c r="E512" s="80"/>
      <c r="F512" s="80"/>
      <c r="G512" s="81"/>
      <c r="H512" s="80"/>
      <c r="I512" s="82" t="str">
        <f t="shared" si="11"/>
        <v/>
      </c>
      <c r="J512" s="82"/>
      <c r="K512" s="82"/>
      <c r="L512" s="70" t="str">
        <f>IF(AND(C512="Abierto",D512="Urgente"),A512,"")</f>
        <v/>
      </c>
      <c r="M512" s="70" t="str">
        <f ca="1">IF(AND(C512="Abierto",D512="Urgente"),TODAY()-E512,"")</f>
        <v/>
      </c>
      <c r="N512" s="70" t="str">
        <f>IF(AND(C512="Abierto",D512="Urgente"),RANK(M512,$M$13:$M$787,0)+COUNTIF($M$13:M512,M512)-1,"")</f>
        <v/>
      </c>
      <c r="O512" s="70" t="str">
        <f>IF(AND(C512="Abierto",D512="Alta"),A512,"")</f>
        <v/>
      </c>
      <c r="P512" s="70" t="str">
        <f ca="1">IF(AND(C512="Abierto",D512="Alta"),TODAY()-E512,"")</f>
        <v/>
      </c>
      <c r="Q512" s="70" t="str">
        <f>IF(AND(C512="Abierto",D512="Alta"),RANK(P512,$P$13:$P$787,0)+COUNTIF($P$13:P512,P512)-1+MAX(N:N),"")</f>
        <v/>
      </c>
      <c r="R512" s="70" t="str">
        <f>IF(AND(C512="Abierto",D512="Media"),A512,"")</f>
        <v/>
      </c>
      <c r="S512" s="70" t="str">
        <f ca="1">IF(AND(C512="Abierto",D512="Media"),TODAY()-E512,"")</f>
        <v/>
      </c>
      <c r="T512" s="70" t="str">
        <f>IF(AND(C512="Abierto",D512="Media"),RANK(S512,$S$13:$S$787,0)+COUNTIF($S$13:S512,S512)-1+MAX(N:N,Q:Q),"")</f>
        <v/>
      </c>
      <c r="U512" s="70" t="str">
        <f>IF(AND(C512="Abierto",D512="Baja"),A512,"")</f>
        <v/>
      </c>
      <c r="V512" s="70" t="str">
        <f ca="1">IF(AND(C512="Abierto",D512="Baja"),TODAY()-E512,"")</f>
        <v/>
      </c>
      <c r="W512" s="70" t="str">
        <f>IF(AND(C512="Abierto",D512="Baja"),RANK(V512,$V$13:$V$787,0)+COUNTIF($V$13:V512,V512)-1+MAX(N:N,Q:Q,T:T),"")</f>
        <v/>
      </c>
      <c r="X512" s="83" t="str">
        <f>IF(OR(C512="Resuelto",C512=""),"",SUM(N512,Q512,T512,W512))</f>
        <v/>
      </c>
      <c r="Y512" s="83" t="str">
        <f>IF(OR(C512="Resuelto",C512=""),"",SUM(M512,P512,S512,V512))</f>
        <v/>
      </c>
      <c r="Z512" s="83" t="str">
        <f>IF(OR(C512="Resuelto",C512=""),"",SUM(L512,O512,R512,U512))</f>
        <v/>
      </c>
      <c r="AA512" s="16">
        <v>721</v>
      </c>
      <c r="AB512" s="16" t="str">
        <f t="shared" si="12"/>
        <v/>
      </c>
      <c r="AC512" s="71" t="str">
        <f t="shared" si="13"/>
        <v/>
      </c>
      <c r="AH512" s="74" t="str">
        <f>IF(AI512="","",MAX($AH$5:AH511)+1)</f>
        <v/>
      </c>
      <c r="AI512" s="23" t="str">
        <f>IF(G511="","",IF(COUNTIF($AI$11:AI511,G511)=0,G511,""))</f>
        <v/>
      </c>
      <c r="AJ512" s="23" t="str">
        <f t="shared" si="14"/>
        <v/>
      </c>
      <c r="AK512" s="69"/>
    </row>
    <row r="513" spans="1:37" x14ac:dyDescent="0.25">
      <c r="A513" s="81"/>
      <c r="B513" s="81"/>
      <c r="C513" s="81"/>
      <c r="D513" s="81"/>
      <c r="E513" s="80"/>
      <c r="F513" s="80"/>
      <c r="G513" s="81"/>
      <c r="H513" s="80"/>
      <c r="I513" s="82" t="str">
        <f t="shared" si="11"/>
        <v/>
      </c>
      <c r="J513" s="82"/>
      <c r="K513" s="82"/>
      <c r="L513" s="70" t="str">
        <f>IF(AND(C513="Abierto",D513="Urgente"),A513,"")</f>
        <v/>
      </c>
      <c r="M513" s="70" t="str">
        <f ca="1">IF(AND(C513="Abierto",D513="Urgente"),TODAY()-E513,"")</f>
        <v/>
      </c>
      <c r="N513" s="70" t="str">
        <f>IF(AND(C513="Abierto",D513="Urgente"),RANK(M513,$M$13:$M$787,0)+COUNTIF($M$13:M513,M513)-1,"")</f>
        <v/>
      </c>
      <c r="O513" s="70" t="str">
        <f>IF(AND(C513="Abierto",D513="Alta"),A513,"")</f>
        <v/>
      </c>
      <c r="P513" s="70" t="str">
        <f ca="1">IF(AND(C513="Abierto",D513="Alta"),TODAY()-E513,"")</f>
        <v/>
      </c>
      <c r="Q513" s="70" t="str">
        <f>IF(AND(C513="Abierto",D513="Alta"),RANK(P513,$P$13:$P$787,0)+COUNTIF($P$13:P513,P513)-1+MAX(N:N),"")</f>
        <v/>
      </c>
      <c r="R513" s="70" t="str">
        <f>IF(AND(C513="Abierto",D513="Media"),A513,"")</f>
        <v/>
      </c>
      <c r="S513" s="70" t="str">
        <f ca="1">IF(AND(C513="Abierto",D513="Media"),TODAY()-E513,"")</f>
        <v/>
      </c>
      <c r="T513" s="70" t="str">
        <f>IF(AND(C513="Abierto",D513="Media"),RANK(S513,$S$13:$S$787,0)+COUNTIF($S$13:S513,S513)-1+MAX(N:N,Q:Q),"")</f>
        <v/>
      </c>
      <c r="U513" s="70" t="str">
        <f>IF(AND(C513="Abierto",D513="Baja"),A513,"")</f>
        <v/>
      </c>
      <c r="V513" s="70" t="str">
        <f ca="1">IF(AND(C513="Abierto",D513="Baja"),TODAY()-E513,"")</f>
        <v/>
      </c>
      <c r="W513" s="70" t="str">
        <f>IF(AND(C513="Abierto",D513="Baja"),RANK(V513,$V$13:$V$787,0)+COUNTIF($V$13:V513,V513)-1+MAX(N:N,Q:Q,T:T),"")</f>
        <v/>
      </c>
      <c r="X513" s="83" t="str">
        <f>IF(OR(C513="Resuelto",C513=""),"",SUM(N513,Q513,T513,W513))</f>
        <v/>
      </c>
      <c r="Y513" s="83" t="str">
        <f>IF(OR(C513="Resuelto",C513=""),"",SUM(M513,P513,S513,V513))</f>
        <v/>
      </c>
      <c r="Z513" s="83" t="str">
        <f>IF(OR(C513="Resuelto",C513=""),"",SUM(L513,O513,R513,U513))</f>
        <v/>
      </c>
      <c r="AA513" s="16">
        <v>722</v>
      </c>
      <c r="AB513" s="16" t="str">
        <f t="shared" si="12"/>
        <v/>
      </c>
      <c r="AC513" s="71" t="str">
        <f t="shared" si="13"/>
        <v/>
      </c>
      <c r="AH513" s="74" t="str">
        <f>IF(AI513="","",MAX($AH$5:AH512)+1)</f>
        <v/>
      </c>
      <c r="AI513" s="23" t="str">
        <f>IF(G512="","",IF(COUNTIF($AI$11:AI512,G512)=0,G512,""))</f>
        <v/>
      </c>
      <c r="AJ513" s="23" t="str">
        <f t="shared" si="14"/>
        <v/>
      </c>
      <c r="AK513" s="69"/>
    </row>
    <row r="514" spans="1:37" x14ac:dyDescent="0.25">
      <c r="A514" s="81"/>
      <c r="B514" s="81"/>
      <c r="C514" s="81"/>
      <c r="D514" s="81"/>
      <c r="E514" s="80"/>
      <c r="F514" s="80"/>
      <c r="G514" s="81"/>
      <c r="H514" s="80"/>
      <c r="I514" s="82" t="str">
        <f t="shared" si="11"/>
        <v/>
      </c>
      <c r="J514" s="82"/>
      <c r="K514" s="82"/>
      <c r="L514" s="70" t="str">
        <f>IF(AND(C514="Abierto",D514="Urgente"),A514,"")</f>
        <v/>
      </c>
      <c r="M514" s="70" t="str">
        <f ca="1">IF(AND(C514="Abierto",D514="Urgente"),TODAY()-E514,"")</f>
        <v/>
      </c>
      <c r="N514" s="70" t="str">
        <f>IF(AND(C514="Abierto",D514="Urgente"),RANK(M514,$M$13:$M$787,0)+COUNTIF($M$13:M514,M514)-1,"")</f>
        <v/>
      </c>
      <c r="O514" s="70" t="str">
        <f>IF(AND(C514="Abierto",D514="Alta"),A514,"")</f>
        <v/>
      </c>
      <c r="P514" s="70" t="str">
        <f ca="1">IF(AND(C514="Abierto",D514="Alta"),TODAY()-E514,"")</f>
        <v/>
      </c>
      <c r="Q514" s="70" t="str">
        <f>IF(AND(C514="Abierto",D514="Alta"),RANK(P514,$P$13:$P$787,0)+COUNTIF($P$13:P514,P514)-1+MAX(N:N),"")</f>
        <v/>
      </c>
      <c r="R514" s="70" t="str">
        <f>IF(AND(C514="Abierto",D514="Media"),A514,"")</f>
        <v/>
      </c>
      <c r="S514" s="70" t="str">
        <f ca="1">IF(AND(C514="Abierto",D514="Media"),TODAY()-E514,"")</f>
        <v/>
      </c>
      <c r="T514" s="70" t="str">
        <f>IF(AND(C514="Abierto",D514="Media"),RANK(S514,$S$13:$S$787,0)+COUNTIF($S$13:S514,S514)-1+MAX(N:N,Q:Q),"")</f>
        <v/>
      </c>
      <c r="U514" s="70" t="str">
        <f>IF(AND(C514="Abierto",D514="Baja"),A514,"")</f>
        <v/>
      </c>
      <c r="V514" s="70" t="str">
        <f ca="1">IF(AND(C514="Abierto",D514="Baja"),TODAY()-E514,"")</f>
        <v/>
      </c>
      <c r="W514" s="70" t="str">
        <f>IF(AND(C514="Abierto",D514="Baja"),RANK(V514,$V$13:$V$787,0)+COUNTIF($V$13:V514,V514)-1+MAX(N:N,Q:Q,T:T),"")</f>
        <v/>
      </c>
      <c r="X514" s="83" t="str">
        <f>IF(OR(C514="Resuelto",C514=""),"",SUM(N514,Q514,T514,W514))</f>
        <v/>
      </c>
      <c r="Y514" s="83" t="str">
        <f>IF(OR(C514="Resuelto",C514=""),"",SUM(M514,P514,S514,V514))</f>
        <v/>
      </c>
      <c r="Z514" s="83" t="str">
        <f>IF(OR(C514="Resuelto",C514=""),"",SUM(L514,O514,R514,U514))</f>
        <v/>
      </c>
      <c r="AA514" s="16">
        <v>723</v>
      </c>
      <c r="AB514" s="16" t="str">
        <f t="shared" si="12"/>
        <v/>
      </c>
      <c r="AC514" s="71" t="str">
        <f t="shared" si="13"/>
        <v/>
      </c>
      <c r="AH514" s="74" t="str">
        <f>IF(AI514="","",MAX($AH$5:AH513)+1)</f>
        <v/>
      </c>
      <c r="AI514" s="23" t="str">
        <f>IF(G513="","",IF(COUNTIF($AI$11:AI513,G513)=0,G513,""))</f>
        <v/>
      </c>
      <c r="AJ514" s="23" t="str">
        <f t="shared" si="14"/>
        <v/>
      </c>
      <c r="AK514" s="69"/>
    </row>
    <row r="515" spans="1:37" x14ac:dyDescent="0.25">
      <c r="A515" s="81"/>
      <c r="B515" s="81"/>
      <c r="C515" s="81"/>
      <c r="D515" s="81"/>
      <c r="E515" s="80"/>
      <c r="F515" s="80"/>
      <c r="G515" s="81"/>
      <c r="H515" s="80"/>
      <c r="I515" s="82" t="str">
        <f t="shared" si="11"/>
        <v/>
      </c>
      <c r="J515" s="82"/>
      <c r="K515" s="82"/>
      <c r="L515" s="70" t="str">
        <f>IF(AND(C515="Abierto",D515="Urgente"),A515,"")</f>
        <v/>
      </c>
      <c r="M515" s="70" t="str">
        <f ca="1">IF(AND(C515="Abierto",D515="Urgente"),TODAY()-E515,"")</f>
        <v/>
      </c>
      <c r="N515" s="70" t="str">
        <f>IF(AND(C515="Abierto",D515="Urgente"),RANK(M515,$M$13:$M$787,0)+COUNTIF($M$13:M515,M515)-1,"")</f>
        <v/>
      </c>
      <c r="O515" s="70" t="str">
        <f>IF(AND(C515="Abierto",D515="Alta"),A515,"")</f>
        <v/>
      </c>
      <c r="P515" s="70" t="str">
        <f ca="1">IF(AND(C515="Abierto",D515="Alta"),TODAY()-E515,"")</f>
        <v/>
      </c>
      <c r="Q515" s="70" t="str">
        <f>IF(AND(C515="Abierto",D515="Alta"),RANK(P515,$P$13:$P$787,0)+COUNTIF($P$13:P515,P515)-1+MAX(N:N),"")</f>
        <v/>
      </c>
      <c r="R515" s="70" t="str">
        <f>IF(AND(C515="Abierto",D515="Media"),A515,"")</f>
        <v/>
      </c>
      <c r="S515" s="70" t="str">
        <f ca="1">IF(AND(C515="Abierto",D515="Media"),TODAY()-E515,"")</f>
        <v/>
      </c>
      <c r="T515" s="70" t="str">
        <f>IF(AND(C515="Abierto",D515="Media"),RANK(S515,$S$13:$S$787,0)+COUNTIF($S$13:S515,S515)-1+MAX(N:N,Q:Q),"")</f>
        <v/>
      </c>
      <c r="U515" s="70" t="str">
        <f>IF(AND(C515="Abierto",D515="Baja"),A515,"")</f>
        <v/>
      </c>
      <c r="V515" s="70" t="str">
        <f ca="1">IF(AND(C515="Abierto",D515="Baja"),TODAY()-E515,"")</f>
        <v/>
      </c>
      <c r="W515" s="70" t="str">
        <f>IF(AND(C515="Abierto",D515="Baja"),RANK(V515,$V$13:$V$787,0)+COUNTIF($V$13:V515,V515)-1+MAX(N:N,Q:Q,T:T),"")</f>
        <v/>
      </c>
      <c r="X515" s="83" t="str">
        <f>IF(OR(C515="Resuelto",C515=""),"",SUM(N515,Q515,T515,W515))</f>
        <v/>
      </c>
      <c r="Y515" s="83" t="str">
        <f>IF(OR(C515="Resuelto",C515=""),"",SUM(M515,P515,S515,V515))</f>
        <v/>
      </c>
      <c r="Z515" s="83" t="str">
        <f>IF(OR(C515="Resuelto",C515=""),"",SUM(L515,O515,R515,U515))</f>
        <v/>
      </c>
      <c r="AA515" s="16">
        <v>724</v>
      </c>
      <c r="AB515" s="16" t="str">
        <f t="shared" si="12"/>
        <v/>
      </c>
      <c r="AC515" s="71" t="str">
        <f t="shared" si="13"/>
        <v/>
      </c>
      <c r="AH515" s="74" t="str">
        <f>IF(AI515="","",MAX($AH$5:AH514)+1)</f>
        <v/>
      </c>
      <c r="AI515" s="23" t="str">
        <f>IF(G514="","",IF(COUNTIF($AI$11:AI514,G514)=0,G514,""))</f>
        <v/>
      </c>
      <c r="AJ515" s="23" t="str">
        <f t="shared" si="14"/>
        <v/>
      </c>
      <c r="AK515" s="69"/>
    </row>
    <row r="516" spans="1:37" x14ac:dyDescent="0.25">
      <c r="A516" s="81"/>
      <c r="B516" s="81"/>
      <c r="C516" s="81"/>
      <c r="D516" s="81"/>
      <c r="E516" s="80"/>
      <c r="F516" s="80"/>
      <c r="G516" s="81"/>
      <c r="H516" s="80"/>
      <c r="I516" s="82" t="str">
        <f t="shared" si="11"/>
        <v/>
      </c>
      <c r="J516" s="82"/>
      <c r="K516" s="82"/>
      <c r="L516" s="70" t="str">
        <f>IF(AND(C516="Abierto",D516="Urgente"),A516,"")</f>
        <v/>
      </c>
      <c r="M516" s="70" t="str">
        <f ca="1">IF(AND(C516="Abierto",D516="Urgente"),TODAY()-E516,"")</f>
        <v/>
      </c>
      <c r="N516" s="70" t="str">
        <f>IF(AND(C516="Abierto",D516="Urgente"),RANK(M516,$M$13:$M$787,0)+COUNTIF($M$13:M516,M516)-1,"")</f>
        <v/>
      </c>
      <c r="O516" s="70" t="str">
        <f>IF(AND(C516="Abierto",D516="Alta"),A516,"")</f>
        <v/>
      </c>
      <c r="P516" s="70" t="str">
        <f ca="1">IF(AND(C516="Abierto",D516="Alta"),TODAY()-E516,"")</f>
        <v/>
      </c>
      <c r="Q516" s="70" t="str">
        <f>IF(AND(C516="Abierto",D516="Alta"),RANK(P516,$P$13:$P$787,0)+COUNTIF($P$13:P516,P516)-1+MAX(N:N),"")</f>
        <v/>
      </c>
      <c r="R516" s="70" t="str">
        <f>IF(AND(C516="Abierto",D516="Media"),A516,"")</f>
        <v/>
      </c>
      <c r="S516" s="70" t="str">
        <f ca="1">IF(AND(C516="Abierto",D516="Media"),TODAY()-E516,"")</f>
        <v/>
      </c>
      <c r="T516" s="70" t="str">
        <f>IF(AND(C516="Abierto",D516="Media"),RANK(S516,$S$13:$S$787,0)+COUNTIF($S$13:S516,S516)-1+MAX(N:N,Q:Q),"")</f>
        <v/>
      </c>
      <c r="U516" s="70" t="str">
        <f>IF(AND(C516="Abierto",D516="Baja"),A516,"")</f>
        <v/>
      </c>
      <c r="V516" s="70" t="str">
        <f ca="1">IF(AND(C516="Abierto",D516="Baja"),TODAY()-E516,"")</f>
        <v/>
      </c>
      <c r="W516" s="70" t="str">
        <f>IF(AND(C516="Abierto",D516="Baja"),RANK(V516,$V$13:$V$787,0)+COUNTIF($V$13:V516,V516)-1+MAX(N:N,Q:Q,T:T),"")</f>
        <v/>
      </c>
      <c r="X516" s="83" t="str">
        <f>IF(OR(C516="Resuelto",C516=""),"",SUM(N516,Q516,T516,W516))</f>
        <v/>
      </c>
      <c r="Y516" s="83" t="str">
        <f>IF(OR(C516="Resuelto",C516=""),"",SUM(M516,P516,S516,V516))</f>
        <v/>
      </c>
      <c r="Z516" s="83" t="str">
        <f>IF(OR(C516="Resuelto",C516=""),"",SUM(L516,O516,R516,U516))</f>
        <v/>
      </c>
      <c r="AA516" s="16">
        <v>725</v>
      </c>
      <c r="AB516" s="16" t="str">
        <f t="shared" si="12"/>
        <v/>
      </c>
      <c r="AC516" s="71" t="str">
        <f t="shared" si="13"/>
        <v/>
      </c>
      <c r="AH516" s="74" t="str">
        <f>IF(AI516="","",MAX($AH$5:AH515)+1)</f>
        <v/>
      </c>
      <c r="AI516" s="23" t="str">
        <f>IF(G515="","",IF(COUNTIF($AI$11:AI515,G515)=0,G515,""))</f>
        <v/>
      </c>
      <c r="AJ516" s="23" t="str">
        <f t="shared" si="14"/>
        <v/>
      </c>
      <c r="AK516" s="69"/>
    </row>
    <row r="517" spans="1:37" x14ac:dyDescent="0.25">
      <c r="A517" s="81"/>
      <c r="B517" s="81"/>
      <c r="C517" s="81"/>
      <c r="D517" s="81"/>
      <c r="E517" s="80"/>
      <c r="F517" s="80"/>
      <c r="G517" s="81"/>
      <c r="H517" s="80"/>
      <c r="I517" s="82" t="str">
        <f t="shared" si="11"/>
        <v/>
      </c>
      <c r="J517" s="82"/>
      <c r="K517" s="82"/>
      <c r="L517" s="70" t="str">
        <f>IF(AND(C517="Abierto",D517="Urgente"),A517,"")</f>
        <v/>
      </c>
      <c r="M517" s="70" t="str">
        <f ca="1">IF(AND(C517="Abierto",D517="Urgente"),TODAY()-E517,"")</f>
        <v/>
      </c>
      <c r="N517" s="70" t="str">
        <f>IF(AND(C517="Abierto",D517="Urgente"),RANK(M517,$M$13:$M$787,0)+COUNTIF($M$13:M517,M517)-1,"")</f>
        <v/>
      </c>
      <c r="O517" s="70" t="str">
        <f>IF(AND(C517="Abierto",D517="Alta"),A517,"")</f>
        <v/>
      </c>
      <c r="P517" s="70" t="str">
        <f ca="1">IF(AND(C517="Abierto",D517="Alta"),TODAY()-E517,"")</f>
        <v/>
      </c>
      <c r="Q517" s="70" t="str">
        <f>IF(AND(C517="Abierto",D517="Alta"),RANK(P517,$P$13:$P$787,0)+COUNTIF($P$13:P517,P517)-1+MAX(N:N),"")</f>
        <v/>
      </c>
      <c r="R517" s="70" t="str">
        <f>IF(AND(C517="Abierto",D517="Media"),A517,"")</f>
        <v/>
      </c>
      <c r="S517" s="70" t="str">
        <f ca="1">IF(AND(C517="Abierto",D517="Media"),TODAY()-E517,"")</f>
        <v/>
      </c>
      <c r="T517" s="70" t="str">
        <f>IF(AND(C517="Abierto",D517="Media"),RANK(S517,$S$13:$S$787,0)+COUNTIF($S$13:S517,S517)-1+MAX(N:N,Q:Q),"")</f>
        <v/>
      </c>
      <c r="U517" s="70" t="str">
        <f>IF(AND(C517="Abierto",D517="Baja"),A517,"")</f>
        <v/>
      </c>
      <c r="V517" s="70" t="str">
        <f ca="1">IF(AND(C517="Abierto",D517="Baja"),TODAY()-E517,"")</f>
        <v/>
      </c>
      <c r="W517" s="70" t="str">
        <f>IF(AND(C517="Abierto",D517="Baja"),RANK(V517,$V$13:$V$787,0)+COUNTIF($V$13:V517,V517)-1+MAX(N:N,Q:Q,T:T),"")</f>
        <v/>
      </c>
      <c r="X517" s="83" t="str">
        <f>IF(OR(C517="Resuelto",C517=""),"",SUM(N517,Q517,T517,W517))</f>
        <v/>
      </c>
      <c r="Y517" s="83" t="str">
        <f>IF(OR(C517="Resuelto",C517=""),"",SUM(M517,P517,S517,V517))</f>
        <v/>
      </c>
      <c r="Z517" s="83" t="str">
        <f>IF(OR(C517="Resuelto",C517=""),"",SUM(L517,O517,R517,U517))</f>
        <v/>
      </c>
      <c r="AA517" s="16">
        <v>726</v>
      </c>
      <c r="AB517" s="16" t="str">
        <f t="shared" si="12"/>
        <v/>
      </c>
      <c r="AC517" s="71" t="str">
        <f t="shared" si="13"/>
        <v/>
      </c>
      <c r="AH517" s="74" t="str">
        <f>IF(AI517="","",MAX($AH$5:AH516)+1)</f>
        <v/>
      </c>
      <c r="AI517" s="23" t="str">
        <f>IF(G516="","",IF(COUNTIF($AI$11:AI516,G516)=0,G516,""))</f>
        <v/>
      </c>
      <c r="AJ517" s="23" t="str">
        <f t="shared" si="14"/>
        <v/>
      </c>
      <c r="AK517" s="69"/>
    </row>
    <row r="518" spans="1:37" x14ac:dyDescent="0.25">
      <c r="A518" s="81"/>
      <c r="B518" s="81"/>
      <c r="C518" s="81"/>
      <c r="D518" s="81"/>
      <c r="E518" s="80"/>
      <c r="F518" s="80"/>
      <c r="G518" s="81"/>
      <c r="H518" s="80"/>
      <c r="I518" s="82" t="str">
        <f t="shared" si="11"/>
        <v/>
      </c>
      <c r="J518" s="82"/>
      <c r="K518" s="82"/>
      <c r="L518" s="70" t="str">
        <f>IF(AND(C518="Abierto",D518="Urgente"),A518,"")</f>
        <v/>
      </c>
      <c r="M518" s="70" t="str">
        <f ca="1">IF(AND(C518="Abierto",D518="Urgente"),TODAY()-E518,"")</f>
        <v/>
      </c>
      <c r="N518" s="70" t="str">
        <f>IF(AND(C518="Abierto",D518="Urgente"),RANK(M518,$M$13:$M$787,0)+COUNTIF($M$13:M518,M518)-1,"")</f>
        <v/>
      </c>
      <c r="O518" s="70" t="str">
        <f>IF(AND(C518="Abierto",D518="Alta"),A518,"")</f>
        <v/>
      </c>
      <c r="P518" s="70" t="str">
        <f ca="1">IF(AND(C518="Abierto",D518="Alta"),TODAY()-E518,"")</f>
        <v/>
      </c>
      <c r="Q518" s="70" t="str">
        <f>IF(AND(C518="Abierto",D518="Alta"),RANK(P518,$P$13:$P$787,0)+COUNTIF($P$13:P518,P518)-1+MAX(N:N),"")</f>
        <v/>
      </c>
      <c r="R518" s="70" t="str">
        <f>IF(AND(C518="Abierto",D518="Media"),A518,"")</f>
        <v/>
      </c>
      <c r="S518" s="70" t="str">
        <f ca="1">IF(AND(C518="Abierto",D518="Media"),TODAY()-E518,"")</f>
        <v/>
      </c>
      <c r="T518" s="70" t="str">
        <f>IF(AND(C518="Abierto",D518="Media"),RANK(S518,$S$13:$S$787,0)+COUNTIF($S$13:S518,S518)-1+MAX(N:N,Q:Q),"")</f>
        <v/>
      </c>
      <c r="U518" s="70" t="str">
        <f>IF(AND(C518="Abierto",D518="Baja"),A518,"")</f>
        <v/>
      </c>
      <c r="V518" s="70" t="str">
        <f ca="1">IF(AND(C518="Abierto",D518="Baja"),TODAY()-E518,"")</f>
        <v/>
      </c>
      <c r="W518" s="70" t="str">
        <f>IF(AND(C518="Abierto",D518="Baja"),RANK(V518,$V$13:$V$787,0)+COUNTIF($V$13:V518,V518)-1+MAX(N:N,Q:Q,T:T),"")</f>
        <v/>
      </c>
      <c r="X518" s="83" t="str">
        <f>IF(OR(C518="Resuelto",C518=""),"",SUM(N518,Q518,T518,W518))</f>
        <v/>
      </c>
      <c r="Y518" s="83" t="str">
        <f>IF(OR(C518="Resuelto",C518=""),"",SUM(M518,P518,S518,V518))</f>
        <v/>
      </c>
      <c r="Z518" s="83" t="str">
        <f>IF(OR(C518="Resuelto",C518=""),"",SUM(L518,O518,R518,U518))</f>
        <v/>
      </c>
      <c r="AA518" s="16">
        <v>727</v>
      </c>
      <c r="AB518" s="16" t="str">
        <f t="shared" si="12"/>
        <v/>
      </c>
      <c r="AC518" s="71" t="str">
        <f t="shared" si="13"/>
        <v/>
      </c>
      <c r="AH518" s="74" t="str">
        <f>IF(AI518="","",MAX($AH$5:AH517)+1)</f>
        <v/>
      </c>
      <c r="AI518" s="23" t="str">
        <f>IF(G517="","",IF(COUNTIF($AI$11:AI517,G517)=0,G517,""))</f>
        <v/>
      </c>
      <c r="AJ518" s="23" t="str">
        <f t="shared" si="14"/>
        <v/>
      </c>
      <c r="AK518" s="69"/>
    </row>
    <row r="519" spans="1:37" x14ac:dyDescent="0.25">
      <c r="A519" s="81"/>
      <c r="B519" s="81"/>
      <c r="C519" s="81"/>
      <c r="D519" s="81"/>
      <c r="E519" s="80"/>
      <c r="F519" s="80"/>
      <c r="G519" s="81"/>
      <c r="H519" s="80"/>
      <c r="I519" s="82" t="str">
        <f t="shared" si="11"/>
        <v/>
      </c>
      <c r="J519" s="82"/>
      <c r="K519" s="82"/>
      <c r="L519" s="70" t="str">
        <f>IF(AND(C519="Abierto",D519="Urgente"),A519,"")</f>
        <v/>
      </c>
      <c r="M519" s="70" t="str">
        <f ca="1">IF(AND(C519="Abierto",D519="Urgente"),TODAY()-E519,"")</f>
        <v/>
      </c>
      <c r="N519" s="70" t="str">
        <f>IF(AND(C519="Abierto",D519="Urgente"),RANK(M519,$M$13:$M$787,0)+COUNTIF($M$13:M519,M519)-1,"")</f>
        <v/>
      </c>
      <c r="O519" s="70" t="str">
        <f>IF(AND(C519="Abierto",D519="Alta"),A519,"")</f>
        <v/>
      </c>
      <c r="P519" s="70" t="str">
        <f ca="1">IF(AND(C519="Abierto",D519="Alta"),TODAY()-E519,"")</f>
        <v/>
      </c>
      <c r="Q519" s="70" t="str">
        <f>IF(AND(C519="Abierto",D519="Alta"),RANK(P519,$P$13:$P$787,0)+COUNTIF($P$13:P519,P519)-1+MAX(N:N),"")</f>
        <v/>
      </c>
      <c r="R519" s="70" t="str">
        <f>IF(AND(C519="Abierto",D519="Media"),A519,"")</f>
        <v/>
      </c>
      <c r="S519" s="70" t="str">
        <f ca="1">IF(AND(C519="Abierto",D519="Media"),TODAY()-E519,"")</f>
        <v/>
      </c>
      <c r="T519" s="70" t="str">
        <f>IF(AND(C519="Abierto",D519="Media"),RANK(S519,$S$13:$S$787,0)+COUNTIF($S$13:S519,S519)-1+MAX(N:N,Q:Q),"")</f>
        <v/>
      </c>
      <c r="U519" s="70" t="str">
        <f>IF(AND(C519="Abierto",D519="Baja"),A519,"")</f>
        <v/>
      </c>
      <c r="V519" s="70" t="str">
        <f ca="1">IF(AND(C519="Abierto",D519="Baja"),TODAY()-E519,"")</f>
        <v/>
      </c>
      <c r="W519" s="70" t="str">
        <f>IF(AND(C519="Abierto",D519="Baja"),RANK(V519,$V$13:$V$787,0)+COUNTIF($V$13:V519,V519)-1+MAX(N:N,Q:Q,T:T),"")</f>
        <v/>
      </c>
      <c r="X519" s="83" t="str">
        <f>IF(OR(C519="Resuelto",C519=""),"",SUM(N519,Q519,T519,W519))</f>
        <v/>
      </c>
      <c r="Y519" s="83" t="str">
        <f>IF(OR(C519="Resuelto",C519=""),"",SUM(M519,P519,S519,V519))</f>
        <v/>
      </c>
      <c r="Z519" s="83" t="str">
        <f>IF(OR(C519="Resuelto",C519=""),"",SUM(L519,O519,R519,U519))</f>
        <v/>
      </c>
      <c r="AA519" s="16">
        <v>728</v>
      </c>
      <c r="AB519" s="16" t="str">
        <f t="shared" si="12"/>
        <v/>
      </c>
      <c r="AC519" s="71" t="str">
        <f t="shared" si="13"/>
        <v/>
      </c>
      <c r="AH519" s="74" t="str">
        <f>IF(AI519="","",MAX($AH$5:AH518)+1)</f>
        <v/>
      </c>
      <c r="AI519" s="23" t="str">
        <f>IF(G518="","",IF(COUNTIF($AI$11:AI518,G518)=0,G518,""))</f>
        <v/>
      </c>
      <c r="AJ519" s="23" t="str">
        <f t="shared" si="14"/>
        <v/>
      </c>
      <c r="AK519" s="69"/>
    </row>
    <row r="520" spans="1:37" x14ac:dyDescent="0.25">
      <c r="A520" s="81"/>
      <c r="B520" s="81"/>
      <c r="C520" s="81"/>
      <c r="D520" s="81"/>
      <c r="E520" s="80"/>
      <c r="F520" s="80"/>
      <c r="G520" s="81"/>
      <c r="H520" s="80"/>
      <c r="I520" s="82" t="str">
        <f t="shared" si="11"/>
        <v/>
      </c>
      <c r="J520" s="82"/>
      <c r="K520" s="82"/>
      <c r="L520" s="70" t="str">
        <f>IF(AND(C520="Abierto",D520="Urgente"),A520,"")</f>
        <v/>
      </c>
      <c r="M520" s="70" t="str">
        <f ca="1">IF(AND(C520="Abierto",D520="Urgente"),TODAY()-E520,"")</f>
        <v/>
      </c>
      <c r="N520" s="70" t="str">
        <f>IF(AND(C520="Abierto",D520="Urgente"),RANK(M520,$M$13:$M$787,0)+COUNTIF($M$13:M520,M520)-1,"")</f>
        <v/>
      </c>
      <c r="O520" s="70" t="str">
        <f>IF(AND(C520="Abierto",D520="Alta"),A520,"")</f>
        <v/>
      </c>
      <c r="P520" s="70" t="str">
        <f ca="1">IF(AND(C520="Abierto",D520="Alta"),TODAY()-E520,"")</f>
        <v/>
      </c>
      <c r="Q520" s="70" t="str">
        <f>IF(AND(C520="Abierto",D520="Alta"),RANK(P520,$P$13:$P$787,0)+COUNTIF($P$13:P520,P520)-1+MAX(N:N),"")</f>
        <v/>
      </c>
      <c r="R520" s="70" t="str">
        <f>IF(AND(C520="Abierto",D520="Media"),A520,"")</f>
        <v/>
      </c>
      <c r="S520" s="70" t="str">
        <f ca="1">IF(AND(C520="Abierto",D520="Media"),TODAY()-E520,"")</f>
        <v/>
      </c>
      <c r="T520" s="70" t="str">
        <f>IF(AND(C520="Abierto",D520="Media"),RANK(S520,$S$13:$S$787,0)+COUNTIF($S$13:S520,S520)-1+MAX(N:N,Q:Q),"")</f>
        <v/>
      </c>
      <c r="U520" s="70" t="str">
        <f>IF(AND(C520="Abierto",D520="Baja"),A520,"")</f>
        <v/>
      </c>
      <c r="V520" s="70" t="str">
        <f ca="1">IF(AND(C520="Abierto",D520="Baja"),TODAY()-E520,"")</f>
        <v/>
      </c>
      <c r="W520" s="70" t="str">
        <f>IF(AND(C520="Abierto",D520="Baja"),RANK(V520,$V$13:$V$787,0)+COUNTIF($V$13:V520,V520)-1+MAX(N:N,Q:Q,T:T),"")</f>
        <v/>
      </c>
      <c r="X520" s="83" t="str">
        <f>IF(OR(C520="Resuelto",C520=""),"",SUM(N520,Q520,T520,W520))</f>
        <v/>
      </c>
      <c r="Y520" s="83" t="str">
        <f>IF(OR(C520="Resuelto",C520=""),"",SUM(M520,P520,S520,V520))</f>
        <v/>
      </c>
      <c r="Z520" s="83" t="str">
        <f>IF(OR(C520="Resuelto",C520=""),"",SUM(L520,O520,R520,U520))</f>
        <v/>
      </c>
      <c r="AA520" s="16">
        <v>729</v>
      </c>
      <c r="AB520" s="16" t="str">
        <f t="shared" si="12"/>
        <v/>
      </c>
      <c r="AC520" s="71" t="str">
        <f t="shared" si="13"/>
        <v/>
      </c>
      <c r="AH520" s="74" t="str">
        <f>IF(AI520="","",MAX($AH$5:AH519)+1)</f>
        <v/>
      </c>
      <c r="AI520" s="23" t="str">
        <f>IF(G519="","",IF(COUNTIF($AI$11:AI519,G519)=0,G519,""))</f>
        <v/>
      </c>
      <c r="AJ520" s="23" t="str">
        <f t="shared" si="14"/>
        <v/>
      </c>
      <c r="AK520" s="69"/>
    </row>
    <row r="521" spans="1:37" x14ac:dyDescent="0.25">
      <c r="A521" s="81"/>
      <c r="B521" s="81"/>
      <c r="C521" s="81"/>
      <c r="D521" s="81"/>
      <c r="E521" s="80"/>
      <c r="F521" s="80"/>
      <c r="G521" s="81"/>
      <c r="H521" s="80"/>
      <c r="I521" s="82" t="str">
        <f t="shared" si="11"/>
        <v/>
      </c>
      <c r="J521" s="82"/>
      <c r="K521" s="82"/>
      <c r="L521" s="70" t="str">
        <f>IF(AND(C521="Abierto",D521="Urgente"),A521,"")</f>
        <v/>
      </c>
      <c r="M521" s="70" t="str">
        <f ca="1">IF(AND(C521="Abierto",D521="Urgente"),TODAY()-E521,"")</f>
        <v/>
      </c>
      <c r="N521" s="70" t="str">
        <f>IF(AND(C521="Abierto",D521="Urgente"),RANK(M521,$M$13:$M$787,0)+COUNTIF($M$13:M521,M521)-1,"")</f>
        <v/>
      </c>
      <c r="O521" s="70" t="str">
        <f>IF(AND(C521="Abierto",D521="Alta"),A521,"")</f>
        <v/>
      </c>
      <c r="P521" s="70" t="str">
        <f ca="1">IF(AND(C521="Abierto",D521="Alta"),TODAY()-E521,"")</f>
        <v/>
      </c>
      <c r="Q521" s="70" t="str">
        <f>IF(AND(C521="Abierto",D521="Alta"),RANK(P521,$P$13:$P$787,0)+COUNTIF($P$13:P521,P521)-1+MAX(N:N),"")</f>
        <v/>
      </c>
      <c r="R521" s="70" t="str">
        <f>IF(AND(C521="Abierto",D521="Media"),A521,"")</f>
        <v/>
      </c>
      <c r="S521" s="70" t="str">
        <f ca="1">IF(AND(C521="Abierto",D521="Media"),TODAY()-E521,"")</f>
        <v/>
      </c>
      <c r="T521" s="70" t="str">
        <f>IF(AND(C521="Abierto",D521="Media"),RANK(S521,$S$13:$S$787,0)+COUNTIF($S$13:S521,S521)-1+MAX(N:N,Q:Q),"")</f>
        <v/>
      </c>
      <c r="U521" s="70" t="str">
        <f>IF(AND(C521="Abierto",D521="Baja"),A521,"")</f>
        <v/>
      </c>
      <c r="V521" s="70" t="str">
        <f ca="1">IF(AND(C521="Abierto",D521="Baja"),TODAY()-E521,"")</f>
        <v/>
      </c>
      <c r="W521" s="70" t="str">
        <f>IF(AND(C521="Abierto",D521="Baja"),RANK(V521,$V$13:$V$787,0)+COUNTIF($V$13:V521,V521)-1+MAX(N:N,Q:Q,T:T),"")</f>
        <v/>
      </c>
      <c r="X521" s="83" t="str">
        <f>IF(OR(C521="Resuelto",C521=""),"",SUM(N521,Q521,T521,W521))</f>
        <v/>
      </c>
      <c r="Y521" s="83" t="str">
        <f>IF(OR(C521="Resuelto",C521=""),"",SUM(M521,P521,S521,V521))</f>
        <v/>
      </c>
      <c r="Z521" s="83" t="str">
        <f>IF(OR(C521="Resuelto",C521=""),"",SUM(L521,O521,R521,U521))</f>
        <v/>
      </c>
      <c r="AA521" s="16">
        <v>730</v>
      </c>
      <c r="AB521" s="16" t="str">
        <f t="shared" si="12"/>
        <v/>
      </c>
      <c r="AC521" s="71" t="str">
        <f t="shared" si="13"/>
        <v/>
      </c>
      <c r="AH521" s="74" t="str">
        <f>IF(AI521="","",MAX($AH$5:AH520)+1)</f>
        <v/>
      </c>
      <c r="AI521" s="23" t="str">
        <f>IF(G520="","",IF(COUNTIF($AI$11:AI520,G520)=0,G520,""))</f>
        <v/>
      </c>
      <c r="AJ521" s="23" t="str">
        <f t="shared" si="14"/>
        <v/>
      </c>
      <c r="AK521" s="69"/>
    </row>
    <row r="522" spans="1:37" x14ac:dyDescent="0.25">
      <c r="A522" s="81"/>
      <c r="B522" s="81"/>
      <c r="C522" s="81"/>
      <c r="D522" s="81"/>
      <c r="E522" s="80"/>
      <c r="F522" s="80"/>
      <c r="G522" s="81"/>
      <c r="H522" s="80"/>
      <c r="I522" s="82" t="str">
        <f t="shared" si="11"/>
        <v/>
      </c>
      <c r="J522" s="82"/>
      <c r="K522" s="82"/>
      <c r="L522" s="70" t="str">
        <f>IF(AND(C522="Abierto",D522="Urgente"),A522,"")</f>
        <v/>
      </c>
      <c r="M522" s="70" t="str">
        <f ca="1">IF(AND(C522="Abierto",D522="Urgente"),TODAY()-E522,"")</f>
        <v/>
      </c>
      <c r="N522" s="70" t="str">
        <f>IF(AND(C522="Abierto",D522="Urgente"),RANK(M522,$M$13:$M$787,0)+COUNTIF($M$13:M522,M522)-1,"")</f>
        <v/>
      </c>
      <c r="O522" s="70" t="str">
        <f>IF(AND(C522="Abierto",D522="Alta"),A522,"")</f>
        <v/>
      </c>
      <c r="P522" s="70" t="str">
        <f ca="1">IF(AND(C522="Abierto",D522="Alta"),TODAY()-E522,"")</f>
        <v/>
      </c>
      <c r="Q522" s="70" t="str">
        <f>IF(AND(C522="Abierto",D522="Alta"),RANK(P522,$P$13:$P$787,0)+COUNTIF($P$13:P522,P522)-1+MAX(N:N),"")</f>
        <v/>
      </c>
      <c r="R522" s="70" t="str">
        <f>IF(AND(C522="Abierto",D522="Media"),A522,"")</f>
        <v/>
      </c>
      <c r="S522" s="70" t="str">
        <f ca="1">IF(AND(C522="Abierto",D522="Media"),TODAY()-E522,"")</f>
        <v/>
      </c>
      <c r="T522" s="70" t="str">
        <f>IF(AND(C522="Abierto",D522="Media"),RANK(S522,$S$13:$S$787,0)+COUNTIF($S$13:S522,S522)-1+MAX(N:N,Q:Q),"")</f>
        <v/>
      </c>
      <c r="U522" s="70" t="str">
        <f>IF(AND(C522="Abierto",D522="Baja"),A522,"")</f>
        <v/>
      </c>
      <c r="V522" s="70" t="str">
        <f ca="1">IF(AND(C522="Abierto",D522="Baja"),TODAY()-E522,"")</f>
        <v/>
      </c>
      <c r="W522" s="70" t="str">
        <f>IF(AND(C522="Abierto",D522="Baja"),RANK(V522,$V$13:$V$787,0)+COUNTIF($V$13:V522,V522)-1+MAX(N:N,Q:Q,T:T),"")</f>
        <v/>
      </c>
      <c r="X522" s="83" t="str">
        <f>IF(OR(C522="Resuelto",C522=""),"",SUM(N522,Q522,T522,W522))</f>
        <v/>
      </c>
      <c r="Y522" s="83" t="str">
        <f>IF(OR(C522="Resuelto",C522=""),"",SUM(M522,P522,S522,V522))</f>
        <v/>
      </c>
      <c r="Z522" s="83" t="str">
        <f>IF(OR(C522="Resuelto",C522=""),"",SUM(L522,O522,R522,U522))</f>
        <v/>
      </c>
      <c r="AA522" s="16">
        <v>731</v>
      </c>
      <c r="AB522" s="16" t="str">
        <f t="shared" si="12"/>
        <v/>
      </c>
      <c r="AC522" s="71" t="str">
        <f t="shared" si="13"/>
        <v/>
      </c>
      <c r="AH522" s="74" t="str">
        <f>IF(AI522="","",MAX($AH$5:AH521)+1)</f>
        <v/>
      </c>
      <c r="AI522" s="23" t="str">
        <f>IF(G521="","",IF(COUNTIF($AI$11:AI521,G521)=0,G521,""))</f>
        <v/>
      </c>
      <c r="AJ522" s="23" t="str">
        <f t="shared" si="14"/>
        <v/>
      </c>
      <c r="AK522" s="69"/>
    </row>
    <row r="523" spans="1:37" x14ac:dyDescent="0.25">
      <c r="A523" s="81"/>
      <c r="B523" s="81"/>
      <c r="C523" s="81"/>
      <c r="D523" s="81"/>
      <c r="E523" s="80"/>
      <c r="F523" s="80"/>
      <c r="G523" s="81"/>
      <c r="H523" s="80"/>
      <c r="I523" s="82" t="str">
        <f t="shared" si="11"/>
        <v/>
      </c>
      <c r="J523" s="82"/>
      <c r="K523" s="82"/>
      <c r="L523" s="70" t="str">
        <f>IF(AND(C523="Abierto",D523="Urgente"),A523,"")</f>
        <v/>
      </c>
      <c r="M523" s="70" t="str">
        <f ca="1">IF(AND(C523="Abierto",D523="Urgente"),TODAY()-E523,"")</f>
        <v/>
      </c>
      <c r="N523" s="70" t="str">
        <f>IF(AND(C523="Abierto",D523="Urgente"),RANK(M523,$M$13:$M$787,0)+COUNTIF($M$13:M523,M523)-1,"")</f>
        <v/>
      </c>
      <c r="O523" s="70" t="str">
        <f>IF(AND(C523="Abierto",D523="Alta"),A523,"")</f>
        <v/>
      </c>
      <c r="P523" s="70" t="str">
        <f ca="1">IF(AND(C523="Abierto",D523="Alta"),TODAY()-E523,"")</f>
        <v/>
      </c>
      <c r="Q523" s="70" t="str">
        <f>IF(AND(C523="Abierto",D523="Alta"),RANK(P523,$P$13:$P$787,0)+COUNTIF($P$13:P523,P523)-1+MAX(N:N),"")</f>
        <v/>
      </c>
      <c r="R523" s="70" t="str">
        <f>IF(AND(C523="Abierto",D523="Media"),A523,"")</f>
        <v/>
      </c>
      <c r="S523" s="70" t="str">
        <f ca="1">IF(AND(C523="Abierto",D523="Media"),TODAY()-E523,"")</f>
        <v/>
      </c>
      <c r="T523" s="70" t="str">
        <f>IF(AND(C523="Abierto",D523="Media"),RANK(S523,$S$13:$S$787,0)+COUNTIF($S$13:S523,S523)-1+MAX(N:N,Q:Q),"")</f>
        <v/>
      </c>
      <c r="U523" s="70" t="str">
        <f>IF(AND(C523="Abierto",D523="Baja"),A523,"")</f>
        <v/>
      </c>
      <c r="V523" s="70" t="str">
        <f ca="1">IF(AND(C523="Abierto",D523="Baja"),TODAY()-E523,"")</f>
        <v/>
      </c>
      <c r="W523" s="70" t="str">
        <f>IF(AND(C523="Abierto",D523="Baja"),RANK(V523,$V$13:$V$787,0)+COUNTIF($V$13:V523,V523)-1+MAX(N:N,Q:Q,T:T),"")</f>
        <v/>
      </c>
      <c r="X523" s="83" t="str">
        <f>IF(OR(C523="Resuelto",C523=""),"",SUM(N523,Q523,T523,W523))</f>
        <v/>
      </c>
      <c r="Y523" s="83" t="str">
        <f>IF(OR(C523="Resuelto",C523=""),"",SUM(M523,P523,S523,V523))</f>
        <v/>
      </c>
      <c r="Z523" s="83" t="str">
        <f>IF(OR(C523="Resuelto",C523=""),"",SUM(L523,O523,R523,U523))</f>
        <v/>
      </c>
      <c r="AA523" s="16">
        <v>732</v>
      </c>
      <c r="AB523" s="16" t="str">
        <f t="shared" si="12"/>
        <v/>
      </c>
      <c r="AC523" s="71" t="str">
        <f t="shared" si="13"/>
        <v/>
      </c>
      <c r="AH523" s="74" t="str">
        <f>IF(AI523="","",MAX($AH$5:AH522)+1)</f>
        <v/>
      </c>
      <c r="AI523" s="23" t="str">
        <f>IF(G522="","",IF(COUNTIF($AI$11:AI522,G522)=0,G522,""))</f>
        <v/>
      </c>
      <c r="AJ523" s="23" t="str">
        <f t="shared" si="14"/>
        <v/>
      </c>
      <c r="AK523" s="69"/>
    </row>
    <row r="524" spans="1:37" x14ac:dyDescent="0.25">
      <c r="A524" s="81"/>
      <c r="B524" s="81"/>
      <c r="C524" s="81"/>
      <c r="D524" s="81"/>
      <c r="E524" s="80"/>
      <c r="F524" s="80"/>
      <c r="G524" s="81"/>
      <c r="H524" s="80"/>
      <c r="I524" s="82" t="str">
        <f t="shared" si="11"/>
        <v/>
      </c>
      <c r="J524" s="82"/>
      <c r="K524" s="82"/>
      <c r="L524" s="70" t="str">
        <f>IF(AND(C524="Abierto",D524="Urgente"),A524,"")</f>
        <v/>
      </c>
      <c r="M524" s="70" t="str">
        <f ca="1">IF(AND(C524="Abierto",D524="Urgente"),TODAY()-E524,"")</f>
        <v/>
      </c>
      <c r="N524" s="70" t="str">
        <f>IF(AND(C524="Abierto",D524="Urgente"),RANK(M524,$M$13:$M$787,0)+COUNTIF($M$13:M524,M524)-1,"")</f>
        <v/>
      </c>
      <c r="O524" s="70" t="str">
        <f>IF(AND(C524="Abierto",D524="Alta"),A524,"")</f>
        <v/>
      </c>
      <c r="P524" s="70" t="str">
        <f ca="1">IF(AND(C524="Abierto",D524="Alta"),TODAY()-E524,"")</f>
        <v/>
      </c>
      <c r="Q524" s="70" t="str">
        <f>IF(AND(C524="Abierto",D524="Alta"),RANK(P524,$P$13:$P$787,0)+COUNTIF($P$13:P524,P524)-1+MAX(N:N),"")</f>
        <v/>
      </c>
      <c r="R524" s="70" t="str">
        <f>IF(AND(C524="Abierto",D524="Media"),A524,"")</f>
        <v/>
      </c>
      <c r="S524" s="70" t="str">
        <f ca="1">IF(AND(C524="Abierto",D524="Media"),TODAY()-E524,"")</f>
        <v/>
      </c>
      <c r="T524" s="70" t="str">
        <f>IF(AND(C524="Abierto",D524="Media"),RANK(S524,$S$13:$S$787,0)+COUNTIF($S$13:S524,S524)-1+MAX(N:N,Q:Q),"")</f>
        <v/>
      </c>
      <c r="U524" s="70" t="str">
        <f>IF(AND(C524="Abierto",D524="Baja"),A524,"")</f>
        <v/>
      </c>
      <c r="V524" s="70" t="str">
        <f ca="1">IF(AND(C524="Abierto",D524="Baja"),TODAY()-E524,"")</f>
        <v/>
      </c>
      <c r="W524" s="70" t="str">
        <f>IF(AND(C524="Abierto",D524="Baja"),RANK(V524,$V$13:$V$787,0)+COUNTIF($V$13:V524,V524)-1+MAX(N:N,Q:Q,T:T),"")</f>
        <v/>
      </c>
      <c r="X524" s="83" t="str">
        <f>IF(OR(C524="Resuelto",C524=""),"",SUM(N524,Q524,T524,W524))</f>
        <v/>
      </c>
      <c r="Y524" s="83" t="str">
        <f>IF(OR(C524="Resuelto",C524=""),"",SUM(M524,P524,S524,V524))</f>
        <v/>
      </c>
      <c r="Z524" s="83" t="str">
        <f>IF(OR(C524="Resuelto",C524=""),"",SUM(L524,O524,R524,U524))</f>
        <v/>
      </c>
      <c r="AA524" s="16">
        <v>733</v>
      </c>
      <c r="AB524" s="16" t="str">
        <f t="shared" si="12"/>
        <v/>
      </c>
      <c r="AC524" s="71" t="str">
        <f t="shared" si="13"/>
        <v/>
      </c>
      <c r="AH524" s="74" t="str">
        <f>IF(AI524="","",MAX($AH$5:AH523)+1)</f>
        <v/>
      </c>
      <c r="AI524" s="23" t="str">
        <f>IF(G523="","",IF(COUNTIF($AI$11:AI523,G523)=0,G523,""))</f>
        <v/>
      </c>
      <c r="AJ524" s="23" t="str">
        <f t="shared" si="14"/>
        <v/>
      </c>
      <c r="AK524" s="69"/>
    </row>
    <row r="525" spans="1:37" x14ac:dyDescent="0.25">
      <c r="A525" s="81"/>
      <c r="B525" s="81"/>
      <c r="C525" s="81"/>
      <c r="D525" s="81"/>
      <c r="E525" s="80"/>
      <c r="F525" s="80"/>
      <c r="G525" s="81"/>
      <c r="H525" s="80"/>
      <c r="I525" s="82" t="str">
        <f t="shared" si="11"/>
        <v/>
      </c>
      <c r="J525" s="82"/>
      <c r="K525" s="82"/>
      <c r="L525" s="70" t="str">
        <f>IF(AND(C525="Abierto",D525="Urgente"),A525,"")</f>
        <v/>
      </c>
      <c r="M525" s="70" t="str">
        <f ca="1">IF(AND(C525="Abierto",D525="Urgente"),TODAY()-E525,"")</f>
        <v/>
      </c>
      <c r="N525" s="70" t="str">
        <f>IF(AND(C525="Abierto",D525="Urgente"),RANK(M525,$M$13:$M$787,0)+COUNTIF($M$13:M525,M525)-1,"")</f>
        <v/>
      </c>
      <c r="O525" s="70" t="str">
        <f>IF(AND(C525="Abierto",D525="Alta"),A525,"")</f>
        <v/>
      </c>
      <c r="P525" s="70" t="str">
        <f ca="1">IF(AND(C525="Abierto",D525="Alta"),TODAY()-E525,"")</f>
        <v/>
      </c>
      <c r="Q525" s="70" t="str">
        <f>IF(AND(C525="Abierto",D525="Alta"),RANK(P525,$P$13:$P$787,0)+COUNTIF($P$13:P525,P525)-1+MAX(N:N),"")</f>
        <v/>
      </c>
      <c r="R525" s="70" t="str">
        <f>IF(AND(C525="Abierto",D525="Media"),A525,"")</f>
        <v/>
      </c>
      <c r="S525" s="70" t="str">
        <f ca="1">IF(AND(C525="Abierto",D525="Media"),TODAY()-E525,"")</f>
        <v/>
      </c>
      <c r="T525" s="70" t="str">
        <f>IF(AND(C525="Abierto",D525="Media"),RANK(S525,$S$13:$S$787,0)+COUNTIF($S$13:S525,S525)-1+MAX(N:N,Q:Q),"")</f>
        <v/>
      </c>
      <c r="U525" s="70" t="str">
        <f>IF(AND(C525="Abierto",D525="Baja"),A525,"")</f>
        <v/>
      </c>
      <c r="V525" s="70" t="str">
        <f ca="1">IF(AND(C525="Abierto",D525="Baja"),TODAY()-E525,"")</f>
        <v/>
      </c>
      <c r="W525" s="70" t="str">
        <f>IF(AND(C525="Abierto",D525="Baja"),RANK(V525,$V$13:$V$787,0)+COUNTIF($V$13:V525,V525)-1+MAX(N:N,Q:Q,T:T),"")</f>
        <v/>
      </c>
      <c r="X525" s="83" t="str">
        <f>IF(OR(C525="Resuelto",C525=""),"",SUM(N525,Q525,T525,W525))</f>
        <v/>
      </c>
      <c r="Y525" s="83" t="str">
        <f>IF(OR(C525="Resuelto",C525=""),"",SUM(M525,P525,S525,V525))</f>
        <v/>
      </c>
      <c r="Z525" s="83" t="str">
        <f>IF(OR(C525="Resuelto",C525=""),"",SUM(L525,O525,R525,U525))</f>
        <v/>
      </c>
      <c r="AA525" s="16">
        <v>734</v>
      </c>
      <c r="AB525" s="16" t="str">
        <f t="shared" si="12"/>
        <v/>
      </c>
      <c r="AC525" s="71" t="str">
        <f t="shared" si="13"/>
        <v/>
      </c>
      <c r="AH525" s="74" t="str">
        <f>IF(AI525="","",MAX($AH$5:AH524)+1)</f>
        <v/>
      </c>
      <c r="AI525" s="23" t="str">
        <f>IF(G524="","",IF(COUNTIF($AI$11:AI524,G524)=0,G524,""))</f>
        <v/>
      </c>
      <c r="AJ525" s="23" t="str">
        <f t="shared" si="14"/>
        <v/>
      </c>
      <c r="AK525" s="69"/>
    </row>
    <row r="526" spans="1:37" x14ac:dyDescent="0.25">
      <c r="A526" s="81"/>
      <c r="B526" s="81"/>
      <c r="C526" s="81"/>
      <c r="D526" s="81"/>
      <c r="E526" s="80"/>
      <c r="F526" s="80"/>
      <c r="G526" s="81"/>
      <c r="H526" s="80"/>
      <c r="I526" s="82" t="str">
        <f t="shared" si="11"/>
        <v/>
      </c>
      <c r="J526" s="82"/>
      <c r="K526" s="82"/>
      <c r="L526" s="70" t="str">
        <f>IF(AND(C526="Abierto",D526="Urgente"),A526,"")</f>
        <v/>
      </c>
      <c r="M526" s="70" t="str">
        <f ca="1">IF(AND(C526="Abierto",D526="Urgente"),TODAY()-E526,"")</f>
        <v/>
      </c>
      <c r="N526" s="70" t="str">
        <f>IF(AND(C526="Abierto",D526="Urgente"),RANK(M526,$M$13:$M$787,0)+COUNTIF($M$13:M526,M526)-1,"")</f>
        <v/>
      </c>
      <c r="O526" s="70" t="str">
        <f>IF(AND(C526="Abierto",D526="Alta"),A526,"")</f>
        <v/>
      </c>
      <c r="P526" s="70" t="str">
        <f ca="1">IF(AND(C526="Abierto",D526="Alta"),TODAY()-E526,"")</f>
        <v/>
      </c>
      <c r="Q526" s="70" t="str">
        <f>IF(AND(C526="Abierto",D526="Alta"),RANK(P526,$P$13:$P$787,0)+COUNTIF($P$13:P526,P526)-1+MAX(N:N),"")</f>
        <v/>
      </c>
      <c r="R526" s="70" t="str">
        <f>IF(AND(C526="Abierto",D526="Media"),A526,"")</f>
        <v/>
      </c>
      <c r="S526" s="70" t="str">
        <f ca="1">IF(AND(C526="Abierto",D526="Media"),TODAY()-E526,"")</f>
        <v/>
      </c>
      <c r="T526" s="70" t="str">
        <f>IF(AND(C526="Abierto",D526="Media"),RANK(S526,$S$13:$S$787,0)+COUNTIF($S$13:S526,S526)-1+MAX(N:N,Q:Q),"")</f>
        <v/>
      </c>
      <c r="U526" s="70" t="str">
        <f>IF(AND(C526="Abierto",D526="Baja"),A526,"")</f>
        <v/>
      </c>
      <c r="V526" s="70" t="str">
        <f ca="1">IF(AND(C526="Abierto",D526="Baja"),TODAY()-E526,"")</f>
        <v/>
      </c>
      <c r="W526" s="70" t="str">
        <f>IF(AND(C526="Abierto",D526="Baja"),RANK(V526,$V$13:$V$787,0)+COUNTIF($V$13:V526,V526)-1+MAX(N:N,Q:Q,T:T),"")</f>
        <v/>
      </c>
      <c r="X526" s="83" t="str">
        <f>IF(OR(C526="Resuelto",C526=""),"",SUM(N526,Q526,T526,W526))</f>
        <v/>
      </c>
      <c r="Y526" s="83" t="str">
        <f>IF(OR(C526="Resuelto",C526=""),"",SUM(M526,P526,S526,V526))</f>
        <v/>
      </c>
      <c r="Z526" s="83" t="str">
        <f>IF(OR(C526="Resuelto",C526=""),"",SUM(L526,O526,R526,U526))</f>
        <v/>
      </c>
      <c r="AA526" s="16">
        <v>735</v>
      </c>
      <c r="AB526" s="16" t="str">
        <f t="shared" si="12"/>
        <v/>
      </c>
      <c r="AC526" s="71" t="str">
        <f t="shared" si="13"/>
        <v/>
      </c>
      <c r="AH526" s="74" t="str">
        <f>IF(AI526="","",MAX($AH$5:AH525)+1)</f>
        <v/>
      </c>
      <c r="AI526" s="23" t="str">
        <f>IF(G525="","",IF(COUNTIF($AI$11:AI525,G525)=0,G525,""))</f>
        <v/>
      </c>
      <c r="AJ526" s="23" t="str">
        <f t="shared" si="14"/>
        <v/>
      </c>
      <c r="AK526" s="69"/>
    </row>
    <row r="527" spans="1:37" x14ac:dyDescent="0.25">
      <c r="A527" s="81"/>
      <c r="B527" s="81"/>
      <c r="C527" s="81"/>
      <c r="D527" s="81"/>
      <c r="E527" s="80"/>
      <c r="F527" s="80"/>
      <c r="G527" s="81"/>
      <c r="H527" s="80"/>
      <c r="I527" s="82" t="str">
        <f t="shared" si="11"/>
        <v/>
      </c>
      <c r="J527" s="82"/>
      <c r="K527" s="82"/>
      <c r="L527" s="70" t="str">
        <f>IF(AND(C527="Abierto",D527="Urgente"),A527,"")</f>
        <v/>
      </c>
      <c r="M527" s="70" t="str">
        <f ca="1">IF(AND(C527="Abierto",D527="Urgente"),TODAY()-E527,"")</f>
        <v/>
      </c>
      <c r="N527" s="70" t="str">
        <f>IF(AND(C527="Abierto",D527="Urgente"),RANK(M527,$M$13:$M$787,0)+COUNTIF($M$13:M527,M527)-1,"")</f>
        <v/>
      </c>
      <c r="O527" s="70" t="str">
        <f>IF(AND(C527="Abierto",D527="Alta"),A527,"")</f>
        <v/>
      </c>
      <c r="P527" s="70" t="str">
        <f ca="1">IF(AND(C527="Abierto",D527="Alta"),TODAY()-E527,"")</f>
        <v/>
      </c>
      <c r="Q527" s="70" t="str">
        <f>IF(AND(C527="Abierto",D527="Alta"),RANK(P527,$P$13:$P$787,0)+COUNTIF($P$13:P527,P527)-1+MAX(N:N),"")</f>
        <v/>
      </c>
      <c r="R527" s="70" t="str">
        <f>IF(AND(C527="Abierto",D527="Media"),A527,"")</f>
        <v/>
      </c>
      <c r="S527" s="70" t="str">
        <f ca="1">IF(AND(C527="Abierto",D527="Media"),TODAY()-E527,"")</f>
        <v/>
      </c>
      <c r="T527" s="70" t="str">
        <f>IF(AND(C527="Abierto",D527="Media"),RANK(S527,$S$13:$S$787,0)+COUNTIF($S$13:S527,S527)-1+MAX(N:N,Q:Q),"")</f>
        <v/>
      </c>
      <c r="U527" s="70" t="str">
        <f>IF(AND(C527="Abierto",D527="Baja"),A527,"")</f>
        <v/>
      </c>
      <c r="V527" s="70" t="str">
        <f ca="1">IF(AND(C527="Abierto",D527="Baja"),TODAY()-E527,"")</f>
        <v/>
      </c>
      <c r="W527" s="70" t="str">
        <f>IF(AND(C527="Abierto",D527="Baja"),RANK(V527,$V$13:$V$787,0)+COUNTIF($V$13:V527,V527)-1+MAX(N:N,Q:Q,T:T),"")</f>
        <v/>
      </c>
      <c r="X527" s="83" t="str">
        <f>IF(OR(C527="Resuelto",C527=""),"",SUM(N527,Q527,T527,W527))</f>
        <v/>
      </c>
      <c r="Y527" s="83" t="str">
        <f>IF(OR(C527="Resuelto",C527=""),"",SUM(M527,P527,S527,V527))</f>
        <v/>
      </c>
      <c r="Z527" s="83" t="str">
        <f>IF(OR(C527="Resuelto",C527=""),"",SUM(L527,O527,R527,U527))</f>
        <v/>
      </c>
      <c r="AA527" s="16">
        <v>736</v>
      </c>
      <c r="AB527" s="16" t="str">
        <f t="shared" si="12"/>
        <v/>
      </c>
      <c r="AC527" s="71" t="str">
        <f t="shared" si="13"/>
        <v/>
      </c>
      <c r="AH527" s="74" t="str">
        <f>IF(AI527="","",MAX($AH$5:AH526)+1)</f>
        <v/>
      </c>
      <c r="AI527" s="23" t="str">
        <f>IF(G526="","",IF(COUNTIF($AI$11:AI526,G526)=0,G526,""))</f>
        <v/>
      </c>
      <c r="AJ527" s="23" t="str">
        <f t="shared" si="14"/>
        <v/>
      </c>
      <c r="AK527" s="69"/>
    </row>
    <row r="528" spans="1:37" x14ac:dyDescent="0.25">
      <c r="A528" s="81"/>
      <c r="B528" s="81"/>
      <c r="C528" s="81"/>
      <c r="D528" s="81"/>
      <c r="E528" s="80"/>
      <c r="F528" s="80"/>
      <c r="G528" s="81"/>
      <c r="H528" s="80"/>
      <c r="I528" s="82" t="str">
        <f t="shared" si="11"/>
        <v/>
      </c>
      <c r="J528" s="82"/>
      <c r="K528" s="82"/>
      <c r="L528" s="70" t="str">
        <f>IF(AND(C528="Abierto",D528="Urgente"),A528,"")</f>
        <v/>
      </c>
      <c r="M528" s="70" t="str">
        <f ca="1">IF(AND(C528="Abierto",D528="Urgente"),TODAY()-E528,"")</f>
        <v/>
      </c>
      <c r="N528" s="70" t="str">
        <f>IF(AND(C528="Abierto",D528="Urgente"),RANK(M528,$M$13:$M$787,0)+COUNTIF($M$13:M528,M528)-1,"")</f>
        <v/>
      </c>
      <c r="O528" s="70" t="str">
        <f>IF(AND(C528="Abierto",D528="Alta"),A528,"")</f>
        <v/>
      </c>
      <c r="P528" s="70" t="str">
        <f ca="1">IF(AND(C528="Abierto",D528="Alta"),TODAY()-E528,"")</f>
        <v/>
      </c>
      <c r="Q528" s="70" t="str">
        <f>IF(AND(C528="Abierto",D528="Alta"),RANK(P528,$P$13:$P$787,0)+COUNTIF($P$13:P528,P528)-1+MAX(N:N),"")</f>
        <v/>
      </c>
      <c r="R528" s="70" t="str">
        <f>IF(AND(C528="Abierto",D528="Media"),A528,"")</f>
        <v/>
      </c>
      <c r="S528" s="70" t="str">
        <f ca="1">IF(AND(C528="Abierto",D528="Media"),TODAY()-E528,"")</f>
        <v/>
      </c>
      <c r="T528" s="70" t="str">
        <f>IF(AND(C528="Abierto",D528="Media"),RANK(S528,$S$13:$S$787,0)+COUNTIF($S$13:S528,S528)-1+MAX(N:N,Q:Q),"")</f>
        <v/>
      </c>
      <c r="U528" s="70" t="str">
        <f>IF(AND(C528="Abierto",D528="Baja"),A528,"")</f>
        <v/>
      </c>
      <c r="V528" s="70" t="str">
        <f ca="1">IF(AND(C528="Abierto",D528="Baja"),TODAY()-E528,"")</f>
        <v/>
      </c>
      <c r="W528" s="70" t="str">
        <f>IF(AND(C528="Abierto",D528="Baja"),RANK(V528,$V$13:$V$787,0)+COUNTIF($V$13:V528,V528)-1+MAX(N:N,Q:Q,T:T),"")</f>
        <v/>
      </c>
      <c r="X528" s="83" t="str">
        <f>IF(OR(C528="Resuelto",C528=""),"",SUM(N528,Q528,T528,W528))</f>
        <v/>
      </c>
      <c r="Y528" s="83" t="str">
        <f>IF(OR(C528="Resuelto",C528=""),"",SUM(M528,P528,S528,V528))</f>
        <v/>
      </c>
      <c r="Z528" s="83" t="str">
        <f>IF(OR(C528="Resuelto",C528=""),"",SUM(L528,O528,R528,U528))</f>
        <v/>
      </c>
      <c r="AA528" s="16">
        <v>737</v>
      </c>
      <c r="AB528" s="16" t="str">
        <f t="shared" si="12"/>
        <v/>
      </c>
      <c r="AC528" s="71" t="str">
        <f t="shared" si="13"/>
        <v/>
      </c>
      <c r="AH528" s="74" t="str">
        <f>IF(AI528="","",MAX($AH$5:AH527)+1)</f>
        <v/>
      </c>
      <c r="AI528" s="23" t="str">
        <f>IF(G527="","",IF(COUNTIF($AI$11:AI527,G527)=0,G527,""))</f>
        <v/>
      </c>
      <c r="AJ528" s="23" t="str">
        <f t="shared" si="14"/>
        <v/>
      </c>
      <c r="AK528" s="69"/>
    </row>
    <row r="529" spans="1:37" x14ac:dyDescent="0.25">
      <c r="A529" s="81"/>
      <c r="B529" s="81"/>
      <c r="C529" s="81"/>
      <c r="D529" s="81"/>
      <c r="E529" s="80"/>
      <c r="F529" s="80"/>
      <c r="G529" s="81"/>
      <c r="H529" s="80"/>
      <c r="I529" s="82" t="str">
        <f t="shared" si="11"/>
        <v/>
      </c>
      <c r="J529" s="82"/>
      <c r="K529" s="82"/>
      <c r="L529" s="70" t="str">
        <f>IF(AND(C529="Abierto",D529="Urgente"),A529,"")</f>
        <v/>
      </c>
      <c r="M529" s="70" t="str">
        <f ca="1">IF(AND(C529="Abierto",D529="Urgente"),TODAY()-E529,"")</f>
        <v/>
      </c>
      <c r="N529" s="70" t="str">
        <f>IF(AND(C529="Abierto",D529="Urgente"),RANK(M529,$M$13:$M$787,0)+COUNTIF($M$13:M529,M529)-1,"")</f>
        <v/>
      </c>
      <c r="O529" s="70" t="str">
        <f>IF(AND(C529="Abierto",D529="Alta"),A529,"")</f>
        <v/>
      </c>
      <c r="P529" s="70" t="str">
        <f ca="1">IF(AND(C529="Abierto",D529="Alta"),TODAY()-E529,"")</f>
        <v/>
      </c>
      <c r="Q529" s="70" t="str">
        <f>IF(AND(C529="Abierto",D529="Alta"),RANK(P529,$P$13:$P$787,0)+COUNTIF($P$13:P529,P529)-1+MAX(N:N),"")</f>
        <v/>
      </c>
      <c r="R529" s="70" t="str">
        <f>IF(AND(C529="Abierto",D529="Media"),A529,"")</f>
        <v/>
      </c>
      <c r="S529" s="70" t="str">
        <f ca="1">IF(AND(C529="Abierto",D529="Media"),TODAY()-E529,"")</f>
        <v/>
      </c>
      <c r="T529" s="70" t="str">
        <f>IF(AND(C529="Abierto",D529="Media"),RANK(S529,$S$13:$S$787,0)+COUNTIF($S$13:S529,S529)-1+MAX(N:N,Q:Q),"")</f>
        <v/>
      </c>
      <c r="U529" s="70" t="str">
        <f>IF(AND(C529="Abierto",D529="Baja"),A529,"")</f>
        <v/>
      </c>
      <c r="V529" s="70" t="str">
        <f ca="1">IF(AND(C529="Abierto",D529="Baja"),TODAY()-E529,"")</f>
        <v/>
      </c>
      <c r="W529" s="70" t="str">
        <f>IF(AND(C529="Abierto",D529="Baja"),RANK(V529,$V$13:$V$787,0)+COUNTIF($V$13:V529,V529)-1+MAX(N:N,Q:Q,T:T),"")</f>
        <v/>
      </c>
      <c r="X529" s="83" t="str">
        <f>IF(OR(C529="Resuelto",C529=""),"",SUM(N529,Q529,T529,W529))</f>
        <v/>
      </c>
      <c r="Y529" s="83" t="str">
        <f>IF(OR(C529="Resuelto",C529=""),"",SUM(M529,P529,S529,V529))</f>
        <v/>
      </c>
      <c r="Z529" s="83" t="str">
        <f>IF(OR(C529="Resuelto",C529=""),"",SUM(L529,O529,R529,U529))</f>
        <v/>
      </c>
      <c r="AA529" s="16">
        <v>738</v>
      </c>
      <c r="AB529" s="16" t="str">
        <f t="shared" si="12"/>
        <v/>
      </c>
      <c r="AC529" s="71" t="str">
        <f t="shared" si="13"/>
        <v/>
      </c>
      <c r="AH529" s="74" t="str">
        <f>IF(AI529="","",MAX($AH$5:AH528)+1)</f>
        <v/>
      </c>
      <c r="AI529" s="23" t="str">
        <f>IF(G528="","",IF(COUNTIF($AI$11:AI528,G528)=0,G528,""))</f>
        <v/>
      </c>
      <c r="AJ529" s="23" t="str">
        <f t="shared" si="14"/>
        <v/>
      </c>
      <c r="AK529" s="69"/>
    </row>
    <row r="530" spans="1:37" x14ac:dyDescent="0.25">
      <c r="A530" s="81"/>
      <c r="B530" s="81"/>
      <c r="C530" s="81"/>
      <c r="D530" s="81"/>
      <c r="E530" s="80"/>
      <c r="F530" s="80"/>
      <c r="G530" s="81"/>
      <c r="H530" s="80"/>
      <c r="I530" s="82" t="str">
        <f t="shared" si="11"/>
        <v/>
      </c>
      <c r="J530" s="82"/>
      <c r="K530" s="82"/>
      <c r="L530" s="70" t="str">
        <f>IF(AND(C530="Abierto",D530="Urgente"),A530,"")</f>
        <v/>
      </c>
      <c r="M530" s="70" t="str">
        <f ca="1">IF(AND(C530="Abierto",D530="Urgente"),TODAY()-E530,"")</f>
        <v/>
      </c>
      <c r="N530" s="70" t="str">
        <f>IF(AND(C530="Abierto",D530="Urgente"),RANK(M530,$M$13:$M$787,0)+COUNTIF($M$13:M530,M530)-1,"")</f>
        <v/>
      </c>
      <c r="O530" s="70" t="str">
        <f>IF(AND(C530="Abierto",D530="Alta"),A530,"")</f>
        <v/>
      </c>
      <c r="P530" s="70" t="str">
        <f ca="1">IF(AND(C530="Abierto",D530="Alta"),TODAY()-E530,"")</f>
        <v/>
      </c>
      <c r="Q530" s="70" t="str">
        <f>IF(AND(C530="Abierto",D530="Alta"),RANK(P530,$P$13:$P$787,0)+COUNTIF($P$13:P530,P530)-1+MAX(N:N),"")</f>
        <v/>
      </c>
      <c r="R530" s="70" t="str">
        <f>IF(AND(C530="Abierto",D530="Media"),A530,"")</f>
        <v/>
      </c>
      <c r="S530" s="70" t="str">
        <f ca="1">IF(AND(C530="Abierto",D530="Media"),TODAY()-E530,"")</f>
        <v/>
      </c>
      <c r="T530" s="70" t="str">
        <f>IF(AND(C530="Abierto",D530="Media"),RANK(S530,$S$13:$S$787,0)+COUNTIF($S$13:S530,S530)-1+MAX(N:N,Q:Q),"")</f>
        <v/>
      </c>
      <c r="U530" s="70" t="str">
        <f>IF(AND(C530="Abierto",D530="Baja"),A530,"")</f>
        <v/>
      </c>
      <c r="V530" s="70" t="str">
        <f ca="1">IF(AND(C530="Abierto",D530="Baja"),TODAY()-E530,"")</f>
        <v/>
      </c>
      <c r="W530" s="70" t="str">
        <f>IF(AND(C530="Abierto",D530="Baja"),RANK(V530,$V$13:$V$787,0)+COUNTIF($V$13:V530,V530)-1+MAX(N:N,Q:Q,T:T),"")</f>
        <v/>
      </c>
      <c r="X530" s="83" t="str">
        <f>IF(OR(C530="Resuelto",C530=""),"",SUM(N530,Q530,T530,W530))</f>
        <v/>
      </c>
      <c r="Y530" s="83" t="str">
        <f>IF(OR(C530="Resuelto",C530=""),"",SUM(M530,P530,S530,V530))</f>
        <v/>
      </c>
      <c r="Z530" s="83" t="str">
        <f>IF(OR(C530="Resuelto",C530=""),"",SUM(L530,O530,R530,U530))</f>
        <v/>
      </c>
      <c r="AA530" s="16">
        <v>739</v>
      </c>
      <c r="AB530" s="16" t="str">
        <f t="shared" si="12"/>
        <v/>
      </c>
      <c r="AC530" s="71" t="str">
        <f t="shared" si="13"/>
        <v/>
      </c>
      <c r="AH530" s="74" t="str">
        <f>IF(AI530="","",MAX($AH$5:AH529)+1)</f>
        <v/>
      </c>
      <c r="AI530" s="23" t="str">
        <f>IF(G529="","",IF(COUNTIF($AI$11:AI529,G529)=0,G529,""))</f>
        <v/>
      </c>
      <c r="AJ530" s="23" t="str">
        <f t="shared" si="14"/>
        <v/>
      </c>
      <c r="AK530" s="69"/>
    </row>
    <row r="531" spans="1:37" x14ac:dyDescent="0.25">
      <c r="A531" s="81"/>
      <c r="B531" s="81"/>
      <c r="C531" s="81"/>
      <c r="D531" s="81"/>
      <c r="E531" s="80"/>
      <c r="F531" s="80"/>
      <c r="G531" s="81"/>
      <c r="H531" s="80"/>
      <c r="I531" s="82" t="str">
        <f t="shared" si="11"/>
        <v/>
      </c>
      <c r="J531" s="82"/>
      <c r="K531" s="82"/>
      <c r="L531" s="70" t="str">
        <f>IF(AND(C531="Abierto",D531="Urgente"),A531,"")</f>
        <v/>
      </c>
      <c r="M531" s="70" t="str">
        <f ca="1">IF(AND(C531="Abierto",D531="Urgente"),TODAY()-E531,"")</f>
        <v/>
      </c>
      <c r="N531" s="70" t="str">
        <f>IF(AND(C531="Abierto",D531="Urgente"),RANK(M531,$M$13:$M$787,0)+COUNTIF($M$13:M531,M531)-1,"")</f>
        <v/>
      </c>
      <c r="O531" s="70" t="str">
        <f>IF(AND(C531="Abierto",D531="Alta"),A531,"")</f>
        <v/>
      </c>
      <c r="P531" s="70" t="str">
        <f ca="1">IF(AND(C531="Abierto",D531="Alta"),TODAY()-E531,"")</f>
        <v/>
      </c>
      <c r="Q531" s="70" t="str">
        <f>IF(AND(C531="Abierto",D531="Alta"),RANK(P531,$P$13:$P$787,0)+COUNTIF($P$13:P531,P531)-1+MAX(N:N),"")</f>
        <v/>
      </c>
      <c r="R531" s="70" t="str">
        <f>IF(AND(C531="Abierto",D531="Media"),A531,"")</f>
        <v/>
      </c>
      <c r="S531" s="70" t="str">
        <f ca="1">IF(AND(C531="Abierto",D531="Media"),TODAY()-E531,"")</f>
        <v/>
      </c>
      <c r="T531" s="70" t="str">
        <f>IF(AND(C531="Abierto",D531="Media"),RANK(S531,$S$13:$S$787,0)+COUNTIF($S$13:S531,S531)-1+MAX(N:N,Q:Q),"")</f>
        <v/>
      </c>
      <c r="U531" s="70" t="str">
        <f>IF(AND(C531="Abierto",D531="Baja"),A531,"")</f>
        <v/>
      </c>
      <c r="V531" s="70" t="str">
        <f ca="1">IF(AND(C531="Abierto",D531="Baja"),TODAY()-E531,"")</f>
        <v/>
      </c>
      <c r="W531" s="70" t="str">
        <f>IF(AND(C531="Abierto",D531="Baja"),RANK(V531,$V$13:$V$787,0)+COUNTIF($V$13:V531,V531)-1+MAX(N:N,Q:Q,T:T),"")</f>
        <v/>
      </c>
      <c r="X531" s="83" t="str">
        <f>IF(OR(C531="Resuelto",C531=""),"",SUM(N531,Q531,T531,W531))</f>
        <v/>
      </c>
      <c r="Y531" s="83" t="str">
        <f>IF(OR(C531="Resuelto",C531=""),"",SUM(M531,P531,S531,V531))</f>
        <v/>
      </c>
      <c r="Z531" s="83" t="str">
        <f>IF(OR(C531="Resuelto",C531=""),"",SUM(L531,O531,R531,U531))</f>
        <v/>
      </c>
      <c r="AA531" s="16">
        <v>740</v>
      </c>
      <c r="AB531" s="16" t="str">
        <f t="shared" si="12"/>
        <v/>
      </c>
      <c r="AC531" s="71" t="str">
        <f t="shared" si="13"/>
        <v/>
      </c>
      <c r="AH531" s="74" t="str">
        <f>IF(AI531="","",MAX($AH$5:AH530)+1)</f>
        <v/>
      </c>
      <c r="AI531" s="23" t="str">
        <f>IF(G530="","",IF(COUNTIF($AI$11:AI530,G530)=0,G530,""))</f>
        <v/>
      </c>
      <c r="AJ531" s="23" t="str">
        <f t="shared" si="14"/>
        <v/>
      </c>
      <c r="AK531" s="69"/>
    </row>
    <row r="532" spans="1:37" x14ac:dyDescent="0.25">
      <c r="A532" s="81"/>
      <c r="B532" s="81"/>
      <c r="C532" s="81"/>
      <c r="D532" s="81"/>
      <c r="E532" s="80"/>
      <c r="F532" s="80"/>
      <c r="G532" s="81"/>
      <c r="H532" s="80"/>
      <c r="I532" s="82" t="str">
        <f t="shared" si="11"/>
        <v/>
      </c>
      <c r="J532" s="82"/>
      <c r="K532" s="82"/>
      <c r="L532" s="70" t="str">
        <f>IF(AND(C532="Abierto",D532="Urgente"),A532,"")</f>
        <v/>
      </c>
      <c r="M532" s="70" t="str">
        <f ca="1">IF(AND(C532="Abierto",D532="Urgente"),TODAY()-E532,"")</f>
        <v/>
      </c>
      <c r="N532" s="70" t="str">
        <f>IF(AND(C532="Abierto",D532="Urgente"),RANK(M532,$M$13:$M$787,0)+COUNTIF($M$13:M532,M532)-1,"")</f>
        <v/>
      </c>
      <c r="O532" s="70" t="str">
        <f>IF(AND(C532="Abierto",D532="Alta"),A532,"")</f>
        <v/>
      </c>
      <c r="P532" s="70" t="str">
        <f ca="1">IF(AND(C532="Abierto",D532="Alta"),TODAY()-E532,"")</f>
        <v/>
      </c>
      <c r="Q532" s="70" t="str">
        <f>IF(AND(C532="Abierto",D532="Alta"),RANK(P532,$P$13:$P$787,0)+COUNTIF($P$13:P532,P532)-1+MAX(N:N),"")</f>
        <v/>
      </c>
      <c r="R532" s="70" t="str">
        <f>IF(AND(C532="Abierto",D532="Media"),A532,"")</f>
        <v/>
      </c>
      <c r="S532" s="70" t="str">
        <f ca="1">IF(AND(C532="Abierto",D532="Media"),TODAY()-E532,"")</f>
        <v/>
      </c>
      <c r="T532" s="70" t="str">
        <f>IF(AND(C532="Abierto",D532="Media"),RANK(S532,$S$13:$S$787,0)+COUNTIF($S$13:S532,S532)-1+MAX(N:N,Q:Q),"")</f>
        <v/>
      </c>
      <c r="U532" s="70" t="str">
        <f>IF(AND(C532="Abierto",D532="Baja"),A532,"")</f>
        <v/>
      </c>
      <c r="V532" s="70" t="str">
        <f ca="1">IF(AND(C532="Abierto",D532="Baja"),TODAY()-E532,"")</f>
        <v/>
      </c>
      <c r="W532" s="70" t="str">
        <f>IF(AND(C532="Abierto",D532="Baja"),RANK(V532,$V$13:$V$787,0)+COUNTIF($V$13:V532,V532)-1+MAX(N:N,Q:Q,T:T),"")</f>
        <v/>
      </c>
      <c r="X532" s="83" t="str">
        <f>IF(OR(C532="Resuelto",C532=""),"",SUM(N532,Q532,T532,W532))</f>
        <v/>
      </c>
      <c r="Y532" s="83" t="str">
        <f>IF(OR(C532="Resuelto",C532=""),"",SUM(M532,P532,S532,V532))</f>
        <v/>
      </c>
      <c r="Z532" s="83" t="str">
        <f>IF(OR(C532="Resuelto",C532=""),"",SUM(L532,O532,R532,U532))</f>
        <v/>
      </c>
      <c r="AA532" s="16">
        <v>741</v>
      </c>
      <c r="AB532" s="16" t="str">
        <f t="shared" si="12"/>
        <v/>
      </c>
      <c r="AC532" s="71" t="str">
        <f t="shared" si="13"/>
        <v/>
      </c>
      <c r="AH532" s="74" t="str">
        <f>IF(AI532="","",MAX($AH$5:AH531)+1)</f>
        <v/>
      </c>
      <c r="AI532" s="23" t="str">
        <f>IF(G531="","",IF(COUNTIF($AI$11:AI531,G531)=0,G531,""))</f>
        <v/>
      </c>
      <c r="AJ532" s="23" t="str">
        <f t="shared" si="14"/>
        <v/>
      </c>
      <c r="AK532" s="69"/>
    </row>
    <row r="533" spans="1:37" x14ac:dyDescent="0.25">
      <c r="A533" s="81"/>
      <c r="B533" s="81"/>
      <c r="C533" s="81"/>
      <c r="D533" s="81"/>
      <c r="E533" s="80"/>
      <c r="F533" s="80"/>
      <c r="G533" s="81"/>
      <c r="H533" s="80"/>
      <c r="I533" s="82" t="str">
        <f t="shared" si="11"/>
        <v/>
      </c>
      <c r="J533" s="82"/>
      <c r="K533" s="82"/>
      <c r="L533" s="70" t="str">
        <f>IF(AND(C533="Abierto",D533="Urgente"),A533,"")</f>
        <v/>
      </c>
      <c r="M533" s="70" t="str">
        <f ca="1">IF(AND(C533="Abierto",D533="Urgente"),TODAY()-E533,"")</f>
        <v/>
      </c>
      <c r="N533" s="70" t="str">
        <f>IF(AND(C533="Abierto",D533="Urgente"),RANK(M533,$M$13:$M$787,0)+COUNTIF($M$13:M533,M533)-1,"")</f>
        <v/>
      </c>
      <c r="O533" s="70" t="str">
        <f>IF(AND(C533="Abierto",D533="Alta"),A533,"")</f>
        <v/>
      </c>
      <c r="P533" s="70" t="str">
        <f ca="1">IF(AND(C533="Abierto",D533="Alta"),TODAY()-E533,"")</f>
        <v/>
      </c>
      <c r="Q533" s="70" t="str">
        <f>IF(AND(C533="Abierto",D533="Alta"),RANK(P533,$P$13:$P$787,0)+COUNTIF($P$13:P533,P533)-1+MAX(N:N),"")</f>
        <v/>
      </c>
      <c r="R533" s="70" t="str">
        <f>IF(AND(C533="Abierto",D533="Media"),A533,"")</f>
        <v/>
      </c>
      <c r="S533" s="70" t="str">
        <f ca="1">IF(AND(C533="Abierto",D533="Media"),TODAY()-E533,"")</f>
        <v/>
      </c>
      <c r="T533" s="70" t="str">
        <f>IF(AND(C533="Abierto",D533="Media"),RANK(S533,$S$13:$S$787,0)+COUNTIF($S$13:S533,S533)-1+MAX(N:N,Q:Q),"")</f>
        <v/>
      </c>
      <c r="U533" s="70" t="str">
        <f>IF(AND(C533="Abierto",D533="Baja"),A533,"")</f>
        <v/>
      </c>
      <c r="V533" s="70" t="str">
        <f ca="1">IF(AND(C533="Abierto",D533="Baja"),TODAY()-E533,"")</f>
        <v/>
      </c>
      <c r="W533" s="70" t="str">
        <f>IF(AND(C533="Abierto",D533="Baja"),RANK(V533,$V$13:$V$787,0)+COUNTIF($V$13:V533,V533)-1+MAX(N:N,Q:Q,T:T),"")</f>
        <v/>
      </c>
      <c r="X533" s="83" t="str">
        <f>IF(OR(C533="Resuelto",C533=""),"",SUM(N533,Q533,T533,W533))</f>
        <v/>
      </c>
      <c r="Y533" s="83" t="str">
        <f>IF(OR(C533="Resuelto",C533=""),"",SUM(M533,P533,S533,V533))</f>
        <v/>
      </c>
      <c r="Z533" s="83" t="str">
        <f>IF(OR(C533="Resuelto",C533=""),"",SUM(L533,O533,R533,U533))</f>
        <v/>
      </c>
      <c r="AA533" s="16">
        <v>742</v>
      </c>
      <c r="AB533" s="16" t="str">
        <f t="shared" si="12"/>
        <v/>
      </c>
      <c r="AC533" s="71" t="str">
        <f t="shared" si="13"/>
        <v/>
      </c>
      <c r="AH533" s="74" t="str">
        <f>IF(AI533="","",MAX($AH$5:AH532)+1)</f>
        <v/>
      </c>
      <c r="AI533" s="23" t="str">
        <f>IF(G532="","",IF(COUNTIF($AI$11:AI532,G532)=0,G532,""))</f>
        <v/>
      </c>
      <c r="AJ533" s="23" t="str">
        <f t="shared" si="14"/>
        <v/>
      </c>
      <c r="AK533" s="69"/>
    </row>
    <row r="534" spans="1:37" x14ac:dyDescent="0.25">
      <c r="A534" s="81"/>
      <c r="B534" s="81"/>
      <c r="C534" s="81"/>
      <c r="D534" s="81"/>
      <c r="E534" s="80"/>
      <c r="F534" s="80"/>
      <c r="G534" s="81"/>
      <c r="H534" s="80"/>
      <c r="I534" s="82" t="str">
        <f t="shared" si="11"/>
        <v/>
      </c>
      <c r="J534" s="82"/>
      <c r="K534" s="82"/>
      <c r="L534" s="70" t="str">
        <f>IF(AND(C534="Abierto",D534="Urgente"),A534,"")</f>
        <v/>
      </c>
      <c r="M534" s="70" t="str">
        <f ca="1">IF(AND(C534="Abierto",D534="Urgente"),TODAY()-E534,"")</f>
        <v/>
      </c>
      <c r="N534" s="70" t="str">
        <f>IF(AND(C534="Abierto",D534="Urgente"),RANK(M534,$M$13:$M$787,0)+COUNTIF($M$13:M534,M534)-1,"")</f>
        <v/>
      </c>
      <c r="O534" s="70" t="str">
        <f>IF(AND(C534="Abierto",D534="Alta"),A534,"")</f>
        <v/>
      </c>
      <c r="P534" s="70" t="str">
        <f ca="1">IF(AND(C534="Abierto",D534="Alta"),TODAY()-E534,"")</f>
        <v/>
      </c>
      <c r="Q534" s="70" t="str">
        <f>IF(AND(C534="Abierto",D534="Alta"),RANK(P534,$P$13:$P$787,0)+COUNTIF($P$13:P534,P534)-1+MAX(N:N),"")</f>
        <v/>
      </c>
      <c r="R534" s="70" t="str">
        <f>IF(AND(C534="Abierto",D534="Media"),A534,"")</f>
        <v/>
      </c>
      <c r="S534" s="70" t="str">
        <f ca="1">IF(AND(C534="Abierto",D534="Media"),TODAY()-E534,"")</f>
        <v/>
      </c>
      <c r="T534" s="70" t="str">
        <f>IF(AND(C534="Abierto",D534="Media"),RANK(S534,$S$13:$S$787,0)+COUNTIF($S$13:S534,S534)-1+MAX(N:N,Q:Q),"")</f>
        <v/>
      </c>
      <c r="U534" s="70" t="str">
        <f>IF(AND(C534="Abierto",D534="Baja"),A534,"")</f>
        <v/>
      </c>
      <c r="V534" s="70" t="str">
        <f ca="1">IF(AND(C534="Abierto",D534="Baja"),TODAY()-E534,"")</f>
        <v/>
      </c>
      <c r="W534" s="70" t="str">
        <f>IF(AND(C534="Abierto",D534="Baja"),RANK(V534,$V$13:$V$787,0)+COUNTIF($V$13:V534,V534)-1+MAX(N:N,Q:Q,T:T),"")</f>
        <v/>
      </c>
      <c r="X534" s="83" t="str">
        <f>IF(OR(C534="Resuelto",C534=""),"",SUM(N534,Q534,T534,W534))</f>
        <v/>
      </c>
      <c r="Y534" s="83" t="str">
        <f>IF(OR(C534="Resuelto",C534=""),"",SUM(M534,P534,S534,V534))</f>
        <v/>
      </c>
      <c r="Z534" s="83" t="str">
        <f>IF(OR(C534="Resuelto",C534=""),"",SUM(L534,O534,R534,U534))</f>
        <v/>
      </c>
      <c r="AA534" s="16">
        <v>743</v>
      </c>
      <c r="AB534" s="16" t="str">
        <f t="shared" si="12"/>
        <v/>
      </c>
      <c r="AC534" s="71" t="str">
        <f t="shared" si="13"/>
        <v/>
      </c>
      <c r="AH534" s="74" t="str">
        <f>IF(AI534="","",MAX($AH$5:AH533)+1)</f>
        <v/>
      </c>
      <c r="AI534" s="23" t="str">
        <f>IF(G533="","",IF(COUNTIF($AI$11:AI533,G533)=0,G533,""))</f>
        <v/>
      </c>
      <c r="AJ534" s="23" t="str">
        <f t="shared" si="14"/>
        <v/>
      </c>
      <c r="AK534" s="69"/>
    </row>
    <row r="535" spans="1:37" x14ac:dyDescent="0.25">
      <c r="A535" s="81"/>
      <c r="B535" s="81"/>
      <c r="C535" s="81"/>
      <c r="D535" s="81"/>
      <c r="E535" s="80"/>
      <c r="F535" s="80"/>
      <c r="G535" s="81"/>
      <c r="H535" s="80"/>
      <c r="I535" s="82" t="str">
        <f t="shared" si="11"/>
        <v/>
      </c>
      <c r="J535" s="82"/>
      <c r="K535" s="82"/>
      <c r="L535" s="70" t="str">
        <f>IF(AND(C535="Abierto",D535="Urgente"),A535,"")</f>
        <v/>
      </c>
      <c r="M535" s="70" t="str">
        <f ca="1">IF(AND(C535="Abierto",D535="Urgente"),TODAY()-E535,"")</f>
        <v/>
      </c>
      <c r="N535" s="70" t="str">
        <f>IF(AND(C535="Abierto",D535="Urgente"),RANK(M535,$M$13:$M$787,0)+COUNTIF($M$13:M535,M535)-1,"")</f>
        <v/>
      </c>
      <c r="O535" s="70" t="str">
        <f>IF(AND(C535="Abierto",D535="Alta"),A535,"")</f>
        <v/>
      </c>
      <c r="P535" s="70" t="str">
        <f ca="1">IF(AND(C535="Abierto",D535="Alta"),TODAY()-E535,"")</f>
        <v/>
      </c>
      <c r="Q535" s="70" t="str">
        <f>IF(AND(C535="Abierto",D535="Alta"),RANK(P535,$P$13:$P$787,0)+COUNTIF($P$13:P535,P535)-1+MAX(N:N),"")</f>
        <v/>
      </c>
      <c r="R535" s="70" t="str">
        <f>IF(AND(C535="Abierto",D535="Media"),A535,"")</f>
        <v/>
      </c>
      <c r="S535" s="70" t="str">
        <f ca="1">IF(AND(C535="Abierto",D535="Media"),TODAY()-E535,"")</f>
        <v/>
      </c>
      <c r="T535" s="70" t="str">
        <f>IF(AND(C535="Abierto",D535="Media"),RANK(S535,$S$13:$S$787,0)+COUNTIF($S$13:S535,S535)-1+MAX(N:N,Q:Q),"")</f>
        <v/>
      </c>
      <c r="U535" s="70" t="str">
        <f>IF(AND(C535="Abierto",D535="Baja"),A535,"")</f>
        <v/>
      </c>
      <c r="V535" s="70" t="str">
        <f ca="1">IF(AND(C535="Abierto",D535="Baja"),TODAY()-E535,"")</f>
        <v/>
      </c>
      <c r="W535" s="70" t="str">
        <f>IF(AND(C535="Abierto",D535="Baja"),RANK(V535,$V$13:$V$787,0)+COUNTIF($V$13:V535,V535)-1+MAX(N:N,Q:Q,T:T),"")</f>
        <v/>
      </c>
      <c r="X535" s="83" t="str">
        <f>IF(OR(C535="Resuelto",C535=""),"",SUM(N535,Q535,T535,W535))</f>
        <v/>
      </c>
      <c r="Y535" s="83" t="str">
        <f>IF(OR(C535="Resuelto",C535=""),"",SUM(M535,P535,S535,V535))</f>
        <v/>
      </c>
      <c r="Z535" s="83" t="str">
        <f>IF(OR(C535="Resuelto",C535=""),"",SUM(L535,O535,R535,U535))</f>
        <v/>
      </c>
      <c r="AA535" s="16">
        <v>744</v>
      </c>
      <c r="AB535" s="16" t="str">
        <f t="shared" si="12"/>
        <v/>
      </c>
      <c r="AC535" s="71" t="str">
        <f t="shared" si="13"/>
        <v/>
      </c>
      <c r="AH535" s="74" t="str">
        <f>IF(AI535="","",MAX($AH$5:AH534)+1)</f>
        <v/>
      </c>
      <c r="AI535" s="23" t="str">
        <f>IF(G534="","",IF(COUNTIF($AI$11:AI534,G534)=0,G534,""))</f>
        <v/>
      </c>
      <c r="AJ535" s="23" t="str">
        <f t="shared" si="14"/>
        <v/>
      </c>
      <c r="AK535" s="69"/>
    </row>
    <row r="536" spans="1:37" x14ac:dyDescent="0.25">
      <c r="A536" s="81"/>
      <c r="B536" s="81"/>
      <c r="C536" s="81"/>
      <c r="D536" s="81"/>
      <c r="E536" s="80"/>
      <c r="F536" s="80"/>
      <c r="G536" s="81"/>
      <c r="H536" s="80"/>
      <c r="I536" s="82" t="str">
        <f t="shared" si="11"/>
        <v/>
      </c>
      <c r="J536" s="82"/>
      <c r="K536" s="82"/>
      <c r="L536" s="70" t="str">
        <f>IF(AND(C536="Abierto",D536="Urgente"),A536,"")</f>
        <v/>
      </c>
      <c r="M536" s="70" t="str">
        <f ca="1">IF(AND(C536="Abierto",D536="Urgente"),TODAY()-E536,"")</f>
        <v/>
      </c>
      <c r="N536" s="70" t="str">
        <f>IF(AND(C536="Abierto",D536="Urgente"),RANK(M536,$M$13:$M$787,0)+COUNTIF($M$13:M536,M536)-1,"")</f>
        <v/>
      </c>
      <c r="O536" s="70" t="str">
        <f>IF(AND(C536="Abierto",D536="Alta"),A536,"")</f>
        <v/>
      </c>
      <c r="P536" s="70" t="str">
        <f ca="1">IF(AND(C536="Abierto",D536="Alta"),TODAY()-E536,"")</f>
        <v/>
      </c>
      <c r="Q536" s="70" t="str">
        <f>IF(AND(C536="Abierto",D536="Alta"),RANK(P536,$P$13:$P$787,0)+COUNTIF($P$13:P536,P536)-1+MAX(N:N),"")</f>
        <v/>
      </c>
      <c r="R536" s="70" t="str">
        <f>IF(AND(C536="Abierto",D536="Media"),A536,"")</f>
        <v/>
      </c>
      <c r="S536" s="70" t="str">
        <f ca="1">IF(AND(C536="Abierto",D536="Media"),TODAY()-E536,"")</f>
        <v/>
      </c>
      <c r="T536" s="70" t="str">
        <f>IF(AND(C536="Abierto",D536="Media"),RANK(S536,$S$13:$S$787,0)+COUNTIF($S$13:S536,S536)-1+MAX(N:N,Q:Q),"")</f>
        <v/>
      </c>
      <c r="U536" s="70" t="str">
        <f>IF(AND(C536="Abierto",D536="Baja"),A536,"")</f>
        <v/>
      </c>
      <c r="V536" s="70" t="str">
        <f ca="1">IF(AND(C536="Abierto",D536="Baja"),TODAY()-E536,"")</f>
        <v/>
      </c>
      <c r="W536" s="70" t="str">
        <f>IF(AND(C536="Abierto",D536="Baja"),RANK(V536,$V$13:$V$787,0)+COUNTIF($V$13:V536,V536)-1+MAX(N:N,Q:Q,T:T),"")</f>
        <v/>
      </c>
      <c r="X536" s="83" t="str">
        <f>IF(OR(C536="Resuelto",C536=""),"",SUM(N536,Q536,T536,W536))</f>
        <v/>
      </c>
      <c r="Y536" s="83" t="str">
        <f>IF(OR(C536="Resuelto",C536=""),"",SUM(M536,P536,S536,V536))</f>
        <v/>
      </c>
      <c r="Z536" s="83" t="str">
        <f>IF(OR(C536="Resuelto",C536=""),"",SUM(L536,O536,R536,U536))</f>
        <v/>
      </c>
      <c r="AA536" s="16">
        <v>745</v>
      </c>
      <c r="AB536" s="16" t="str">
        <f t="shared" si="12"/>
        <v/>
      </c>
      <c r="AC536" s="71" t="str">
        <f t="shared" si="13"/>
        <v/>
      </c>
      <c r="AH536" s="74" t="str">
        <f>IF(AI536="","",MAX($AH$5:AH535)+1)</f>
        <v/>
      </c>
      <c r="AI536" s="23" t="str">
        <f>IF(G535="","",IF(COUNTIF($AI$11:AI535,G535)=0,G535,""))</f>
        <v/>
      </c>
      <c r="AJ536" s="23" t="str">
        <f t="shared" si="14"/>
        <v/>
      </c>
      <c r="AK536" s="69"/>
    </row>
    <row r="537" spans="1:37" x14ac:dyDescent="0.25">
      <c r="A537" s="81"/>
      <c r="B537" s="81"/>
      <c r="C537" s="81"/>
      <c r="D537" s="81"/>
      <c r="E537" s="80"/>
      <c r="F537" s="80"/>
      <c r="G537" s="81"/>
      <c r="H537" s="80"/>
      <c r="I537" s="82" t="str">
        <f t="shared" si="11"/>
        <v/>
      </c>
      <c r="J537" s="82"/>
      <c r="K537" s="82"/>
      <c r="L537" s="70" t="str">
        <f>IF(AND(C537="Abierto",D537="Urgente"),A537,"")</f>
        <v/>
      </c>
      <c r="M537" s="70" t="str">
        <f ca="1">IF(AND(C537="Abierto",D537="Urgente"),TODAY()-E537,"")</f>
        <v/>
      </c>
      <c r="N537" s="70" t="str">
        <f>IF(AND(C537="Abierto",D537="Urgente"),RANK(M537,$M$13:$M$787,0)+COUNTIF($M$13:M537,M537)-1,"")</f>
        <v/>
      </c>
      <c r="O537" s="70" t="str">
        <f>IF(AND(C537="Abierto",D537="Alta"),A537,"")</f>
        <v/>
      </c>
      <c r="P537" s="70" t="str">
        <f ca="1">IF(AND(C537="Abierto",D537="Alta"),TODAY()-E537,"")</f>
        <v/>
      </c>
      <c r="Q537" s="70" t="str">
        <f>IF(AND(C537="Abierto",D537="Alta"),RANK(P537,$P$13:$P$787,0)+COUNTIF($P$13:P537,P537)-1+MAX(N:N),"")</f>
        <v/>
      </c>
      <c r="R537" s="70" t="str">
        <f>IF(AND(C537="Abierto",D537="Media"),A537,"")</f>
        <v/>
      </c>
      <c r="S537" s="70" t="str">
        <f ca="1">IF(AND(C537="Abierto",D537="Media"),TODAY()-E537,"")</f>
        <v/>
      </c>
      <c r="T537" s="70" t="str">
        <f>IF(AND(C537="Abierto",D537="Media"),RANK(S537,$S$13:$S$787,0)+COUNTIF($S$13:S537,S537)-1+MAX(N:N,Q:Q),"")</f>
        <v/>
      </c>
      <c r="U537" s="70" t="str">
        <f>IF(AND(C537="Abierto",D537="Baja"),A537,"")</f>
        <v/>
      </c>
      <c r="V537" s="70" t="str">
        <f ca="1">IF(AND(C537="Abierto",D537="Baja"),TODAY()-E537,"")</f>
        <v/>
      </c>
      <c r="W537" s="70" t="str">
        <f>IF(AND(C537="Abierto",D537="Baja"),RANK(V537,$V$13:$V$787,0)+COUNTIF($V$13:V537,V537)-1+MAX(N:N,Q:Q,T:T),"")</f>
        <v/>
      </c>
      <c r="X537" s="83" t="str">
        <f>IF(OR(C537="Resuelto",C537=""),"",SUM(N537,Q537,T537,W537))</f>
        <v/>
      </c>
      <c r="Y537" s="83" t="str">
        <f>IF(OR(C537="Resuelto",C537=""),"",SUM(M537,P537,S537,V537))</f>
        <v/>
      </c>
      <c r="Z537" s="83" t="str">
        <f>IF(OR(C537="Resuelto",C537=""),"",SUM(L537,O537,R537,U537))</f>
        <v/>
      </c>
      <c r="AA537" s="16">
        <v>746</v>
      </c>
      <c r="AB537" s="16" t="str">
        <f t="shared" si="12"/>
        <v/>
      </c>
      <c r="AC537" s="71" t="str">
        <f t="shared" si="13"/>
        <v/>
      </c>
      <c r="AH537" s="74" t="str">
        <f>IF(AI537="","",MAX($AH$5:AH536)+1)</f>
        <v/>
      </c>
      <c r="AI537" s="23" t="str">
        <f>IF(G536="","",IF(COUNTIF($AI$11:AI536,G536)=0,G536,""))</f>
        <v/>
      </c>
      <c r="AJ537" s="23" t="str">
        <f t="shared" si="14"/>
        <v/>
      </c>
      <c r="AK537" s="69"/>
    </row>
    <row r="538" spans="1:37" x14ac:dyDescent="0.25">
      <c r="A538" s="81"/>
      <c r="B538" s="81"/>
      <c r="C538" s="81"/>
      <c r="D538" s="81"/>
      <c r="E538" s="80"/>
      <c r="F538" s="80"/>
      <c r="G538" s="81"/>
      <c r="H538" s="80"/>
      <c r="I538" s="82" t="str">
        <f t="shared" si="11"/>
        <v/>
      </c>
      <c r="J538" s="82"/>
      <c r="K538" s="82"/>
      <c r="L538" s="70" t="str">
        <f>IF(AND(C538="Abierto",D538="Urgente"),A538,"")</f>
        <v/>
      </c>
      <c r="M538" s="70" t="str">
        <f ca="1">IF(AND(C538="Abierto",D538="Urgente"),TODAY()-E538,"")</f>
        <v/>
      </c>
      <c r="N538" s="70" t="str">
        <f>IF(AND(C538="Abierto",D538="Urgente"),RANK(M538,$M$13:$M$787,0)+COUNTIF($M$13:M538,M538)-1,"")</f>
        <v/>
      </c>
      <c r="O538" s="70" t="str">
        <f>IF(AND(C538="Abierto",D538="Alta"),A538,"")</f>
        <v/>
      </c>
      <c r="P538" s="70" t="str">
        <f ca="1">IF(AND(C538="Abierto",D538="Alta"),TODAY()-E538,"")</f>
        <v/>
      </c>
      <c r="Q538" s="70" t="str">
        <f>IF(AND(C538="Abierto",D538="Alta"),RANK(P538,$P$13:$P$787,0)+COUNTIF($P$13:P538,P538)-1+MAX(N:N),"")</f>
        <v/>
      </c>
      <c r="R538" s="70" t="str">
        <f>IF(AND(C538="Abierto",D538="Media"),A538,"")</f>
        <v/>
      </c>
      <c r="S538" s="70" t="str">
        <f ca="1">IF(AND(C538="Abierto",D538="Media"),TODAY()-E538,"")</f>
        <v/>
      </c>
      <c r="T538" s="70" t="str">
        <f>IF(AND(C538="Abierto",D538="Media"),RANK(S538,$S$13:$S$787,0)+COUNTIF($S$13:S538,S538)-1+MAX(N:N,Q:Q),"")</f>
        <v/>
      </c>
      <c r="U538" s="70" t="str">
        <f>IF(AND(C538="Abierto",D538="Baja"),A538,"")</f>
        <v/>
      </c>
      <c r="V538" s="70" t="str">
        <f ca="1">IF(AND(C538="Abierto",D538="Baja"),TODAY()-E538,"")</f>
        <v/>
      </c>
      <c r="W538" s="70" t="str">
        <f>IF(AND(C538="Abierto",D538="Baja"),RANK(V538,$V$13:$V$787,0)+COUNTIF($V$13:V538,V538)-1+MAX(N:N,Q:Q,T:T),"")</f>
        <v/>
      </c>
      <c r="X538" s="83" t="str">
        <f>IF(OR(C538="Resuelto",C538=""),"",SUM(N538,Q538,T538,W538))</f>
        <v/>
      </c>
      <c r="Y538" s="83" t="str">
        <f>IF(OR(C538="Resuelto",C538=""),"",SUM(M538,P538,S538,V538))</f>
        <v/>
      </c>
      <c r="Z538" s="83" t="str">
        <f>IF(OR(C538="Resuelto",C538=""),"",SUM(L538,O538,R538,U538))</f>
        <v/>
      </c>
      <c r="AA538" s="16">
        <v>747</v>
      </c>
      <c r="AB538" s="16" t="str">
        <f t="shared" si="12"/>
        <v/>
      </c>
      <c r="AC538" s="71" t="str">
        <f t="shared" si="13"/>
        <v/>
      </c>
      <c r="AH538" s="74" t="str">
        <f>IF(AI538="","",MAX($AH$5:AH537)+1)</f>
        <v/>
      </c>
      <c r="AI538" s="23" t="str">
        <f>IF(G537="","",IF(COUNTIF($AI$11:AI537,G537)=0,G537,""))</f>
        <v/>
      </c>
      <c r="AJ538" s="23" t="str">
        <f t="shared" si="14"/>
        <v/>
      </c>
      <c r="AK538" s="69"/>
    </row>
    <row r="539" spans="1:37" x14ac:dyDescent="0.25">
      <c r="A539" s="81"/>
      <c r="B539" s="81"/>
      <c r="C539" s="81"/>
      <c r="D539" s="81"/>
      <c r="E539" s="80"/>
      <c r="F539" s="80"/>
      <c r="G539" s="81"/>
      <c r="H539" s="80"/>
      <c r="I539" s="82" t="str">
        <f t="shared" si="11"/>
        <v/>
      </c>
      <c r="J539" s="82"/>
      <c r="K539" s="82"/>
      <c r="L539" s="70" t="str">
        <f>IF(AND(C539="Abierto",D539="Urgente"),A539,"")</f>
        <v/>
      </c>
      <c r="M539" s="70" t="str">
        <f ca="1">IF(AND(C539="Abierto",D539="Urgente"),TODAY()-E539,"")</f>
        <v/>
      </c>
      <c r="N539" s="70" t="str">
        <f>IF(AND(C539="Abierto",D539="Urgente"),RANK(M539,$M$13:$M$787,0)+COUNTIF($M$13:M539,M539)-1,"")</f>
        <v/>
      </c>
      <c r="O539" s="70" t="str">
        <f>IF(AND(C539="Abierto",D539="Alta"),A539,"")</f>
        <v/>
      </c>
      <c r="P539" s="70" t="str">
        <f ca="1">IF(AND(C539="Abierto",D539="Alta"),TODAY()-E539,"")</f>
        <v/>
      </c>
      <c r="Q539" s="70" t="str">
        <f>IF(AND(C539="Abierto",D539="Alta"),RANK(P539,$P$13:$P$787,0)+COUNTIF($P$13:P539,P539)-1+MAX(N:N),"")</f>
        <v/>
      </c>
      <c r="R539" s="70" t="str">
        <f>IF(AND(C539="Abierto",D539="Media"),A539,"")</f>
        <v/>
      </c>
      <c r="S539" s="70" t="str">
        <f ca="1">IF(AND(C539="Abierto",D539="Media"),TODAY()-E539,"")</f>
        <v/>
      </c>
      <c r="T539" s="70" t="str">
        <f>IF(AND(C539="Abierto",D539="Media"),RANK(S539,$S$13:$S$787,0)+COUNTIF($S$13:S539,S539)-1+MAX(N:N,Q:Q),"")</f>
        <v/>
      </c>
      <c r="U539" s="70" t="str">
        <f>IF(AND(C539="Abierto",D539="Baja"),A539,"")</f>
        <v/>
      </c>
      <c r="V539" s="70" t="str">
        <f ca="1">IF(AND(C539="Abierto",D539="Baja"),TODAY()-E539,"")</f>
        <v/>
      </c>
      <c r="W539" s="70" t="str">
        <f>IF(AND(C539="Abierto",D539="Baja"),RANK(V539,$V$13:$V$787,0)+COUNTIF($V$13:V539,V539)-1+MAX(N:N,Q:Q,T:T),"")</f>
        <v/>
      </c>
      <c r="X539" s="83" t="str">
        <f>IF(OR(C539="Resuelto",C539=""),"",SUM(N539,Q539,T539,W539))</f>
        <v/>
      </c>
      <c r="Y539" s="83" t="str">
        <f>IF(OR(C539="Resuelto",C539=""),"",SUM(M539,P539,S539,V539))</f>
        <v/>
      </c>
      <c r="Z539" s="83" t="str">
        <f>IF(OR(C539="Resuelto",C539=""),"",SUM(L539,O539,R539,U539))</f>
        <v/>
      </c>
      <c r="AA539" s="16">
        <v>748</v>
      </c>
      <c r="AB539" s="16" t="str">
        <f t="shared" si="12"/>
        <v/>
      </c>
      <c r="AC539" s="71" t="str">
        <f t="shared" si="13"/>
        <v/>
      </c>
      <c r="AH539" s="74" t="str">
        <f>IF(AI539="","",MAX($AH$5:AH538)+1)</f>
        <v/>
      </c>
      <c r="AI539" s="23" t="str">
        <f>IF(G538="","",IF(COUNTIF($AI$11:AI538,G538)=0,G538,""))</f>
        <v/>
      </c>
      <c r="AJ539" s="23" t="str">
        <f t="shared" si="14"/>
        <v/>
      </c>
      <c r="AK539" s="69"/>
    </row>
    <row r="540" spans="1:37" x14ac:dyDescent="0.25">
      <c r="A540" s="81"/>
      <c r="B540" s="81"/>
      <c r="C540" s="81"/>
      <c r="D540" s="81"/>
      <c r="E540" s="80"/>
      <c r="F540" s="80"/>
      <c r="G540" s="81"/>
      <c r="H540" s="80"/>
      <c r="I540" s="82" t="str">
        <f t="shared" si="11"/>
        <v/>
      </c>
      <c r="J540" s="82"/>
      <c r="K540" s="82"/>
      <c r="L540" s="70" t="str">
        <f>IF(AND(C540="Abierto",D540="Urgente"),A540,"")</f>
        <v/>
      </c>
      <c r="M540" s="70" t="str">
        <f ca="1">IF(AND(C540="Abierto",D540="Urgente"),TODAY()-E540,"")</f>
        <v/>
      </c>
      <c r="N540" s="70" t="str">
        <f>IF(AND(C540="Abierto",D540="Urgente"),RANK(M540,$M$13:$M$787,0)+COUNTIF($M$13:M540,M540)-1,"")</f>
        <v/>
      </c>
      <c r="O540" s="70" t="str">
        <f>IF(AND(C540="Abierto",D540="Alta"),A540,"")</f>
        <v/>
      </c>
      <c r="P540" s="70" t="str">
        <f ca="1">IF(AND(C540="Abierto",D540="Alta"),TODAY()-E540,"")</f>
        <v/>
      </c>
      <c r="Q540" s="70" t="str">
        <f>IF(AND(C540="Abierto",D540="Alta"),RANK(P540,$P$13:$P$787,0)+COUNTIF($P$13:P540,P540)-1+MAX(N:N),"")</f>
        <v/>
      </c>
      <c r="R540" s="70" t="str">
        <f>IF(AND(C540="Abierto",D540="Media"),A540,"")</f>
        <v/>
      </c>
      <c r="S540" s="70" t="str">
        <f ca="1">IF(AND(C540="Abierto",D540="Media"),TODAY()-E540,"")</f>
        <v/>
      </c>
      <c r="T540" s="70" t="str">
        <f>IF(AND(C540="Abierto",D540="Media"),RANK(S540,$S$13:$S$787,0)+COUNTIF($S$13:S540,S540)-1+MAX(N:N,Q:Q),"")</f>
        <v/>
      </c>
      <c r="U540" s="70" t="str">
        <f>IF(AND(C540="Abierto",D540="Baja"),A540,"")</f>
        <v/>
      </c>
      <c r="V540" s="70" t="str">
        <f ca="1">IF(AND(C540="Abierto",D540="Baja"),TODAY()-E540,"")</f>
        <v/>
      </c>
      <c r="W540" s="70" t="str">
        <f>IF(AND(C540="Abierto",D540="Baja"),RANK(V540,$V$13:$V$787,0)+COUNTIF($V$13:V540,V540)-1+MAX(N:N,Q:Q,T:T),"")</f>
        <v/>
      </c>
      <c r="X540" s="83" t="str">
        <f>IF(OR(C540="Resuelto",C540=""),"",SUM(N540,Q540,T540,W540))</f>
        <v/>
      </c>
      <c r="Y540" s="83" t="str">
        <f>IF(OR(C540="Resuelto",C540=""),"",SUM(M540,P540,S540,V540))</f>
        <v/>
      </c>
      <c r="Z540" s="83" t="str">
        <f>IF(OR(C540="Resuelto",C540=""),"",SUM(L540,O540,R540,U540))</f>
        <v/>
      </c>
      <c r="AA540" s="16">
        <v>749</v>
      </c>
      <c r="AB540" s="16" t="str">
        <f t="shared" si="12"/>
        <v/>
      </c>
      <c r="AC540" s="71" t="str">
        <f t="shared" si="13"/>
        <v/>
      </c>
      <c r="AH540" s="74" t="str">
        <f>IF(AI540="","",MAX($AH$5:AH539)+1)</f>
        <v/>
      </c>
      <c r="AI540" s="23" t="str">
        <f>IF(G539="","",IF(COUNTIF($AI$11:AI539,G539)=0,G539,""))</f>
        <v/>
      </c>
      <c r="AJ540" s="23" t="str">
        <f t="shared" si="14"/>
        <v/>
      </c>
      <c r="AK540" s="69"/>
    </row>
    <row r="541" spans="1:37" x14ac:dyDescent="0.25">
      <c r="A541" s="81"/>
      <c r="B541" s="81"/>
      <c r="C541" s="81"/>
      <c r="D541" s="81"/>
      <c r="E541" s="80"/>
      <c r="F541" s="80"/>
      <c r="G541" s="81"/>
      <c r="H541" s="80"/>
      <c r="I541" s="82" t="str">
        <f t="shared" si="11"/>
        <v/>
      </c>
      <c r="J541" s="82"/>
      <c r="K541" s="82"/>
      <c r="L541" s="70" t="str">
        <f>IF(AND(C541="Abierto",D541="Urgente"),A541,"")</f>
        <v/>
      </c>
      <c r="M541" s="70" t="str">
        <f ca="1">IF(AND(C541="Abierto",D541="Urgente"),TODAY()-E541,"")</f>
        <v/>
      </c>
      <c r="N541" s="70" t="str">
        <f>IF(AND(C541="Abierto",D541="Urgente"),RANK(M541,$M$13:$M$787,0)+COUNTIF($M$13:M541,M541)-1,"")</f>
        <v/>
      </c>
      <c r="O541" s="70" t="str">
        <f>IF(AND(C541="Abierto",D541="Alta"),A541,"")</f>
        <v/>
      </c>
      <c r="P541" s="70" t="str">
        <f ca="1">IF(AND(C541="Abierto",D541="Alta"),TODAY()-E541,"")</f>
        <v/>
      </c>
      <c r="Q541" s="70" t="str">
        <f>IF(AND(C541="Abierto",D541="Alta"),RANK(P541,$P$13:$P$787,0)+COUNTIF($P$13:P541,P541)-1+MAX(N:N),"")</f>
        <v/>
      </c>
      <c r="R541" s="70" t="str">
        <f>IF(AND(C541="Abierto",D541="Media"),A541,"")</f>
        <v/>
      </c>
      <c r="S541" s="70" t="str">
        <f ca="1">IF(AND(C541="Abierto",D541="Media"),TODAY()-E541,"")</f>
        <v/>
      </c>
      <c r="T541" s="70" t="str">
        <f>IF(AND(C541="Abierto",D541="Media"),RANK(S541,$S$13:$S$787,0)+COUNTIF($S$13:S541,S541)-1+MAX(N:N,Q:Q),"")</f>
        <v/>
      </c>
      <c r="U541" s="70" t="str">
        <f>IF(AND(C541="Abierto",D541="Baja"),A541,"")</f>
        <v/>
      </c>
      <c r="V541" s="70" t="str">
        <f ca="1">IF(AND(C541="Abierto",D541="Baja"),TODAY()-E541,"")</f>
        <v/>
      </c>
      <c r="W541" s="70" t="str">
        <f>IF(AND(C541="Abierto",D541="Baja"),RANK(V541,$V$13:$V$787,0)+COUNTIF($V$13:V541,V541)-1+MAX(N:N,Q:Q,T:T),"")</f>
        <v/>
      </c>
      <c r="X541" s="83" t="str">
        <f>IF(OR(C541="Resuelto",C541=""),"",SUM(N541,Q541,T541,W541))</f>
        <v/>
      </c>
      <c r="Y541" s="83" t="str">
        <f>IF(OR(C541="Resuelto",C541=""),"",SUM(M541,P541,S541,V541))</f>
        <v/>
      </c>
      <c r="Z541" s="83" t="str">
        <f>IF(OR(C541="Resuelto",C541=""),"",SUM(L541,O541,R541,U541))</f>
        <v/>
      </c>
      <c r="AA541" s="16">
        <v>750</v>
      </c>
      <c r="AB541" s="16" t="str">
        <f t="shared" si="12"/>
        <v/>
      </c>
      <c r="AC541" s="71" t="str">
        <f t="shared" si="13"/>
        <v/>
      </c>
      <c r="AH541" s="74" t="str">
        <f>IF(AI541="","",MAX($AH$5:AH540)+1)</f>
        <v/>
      </c>
      <c r="AI541" s="23" t="str">
        <f>IF(G540="","",IF(COUNTIF($AI$11:AI540,G540)=0,G540,""))</f>
        <v/>
      </c>
      <c r="AJ541" s="23" t="str">
        <f t="shared" si="14"/>
        <v/>
      </c>
      <c r="AK541" s="69"/>
    </row>
    <row r="542" spans="1:37" x14ac:dyDescent="0.25">
      <c r="A542" s="81"/>
      <c r="B542" s="81"/>
      <c r="C542" s="81"/>
      <c r="D542" s="81"/>
      <c r="E542" s="80"/>
      <c r="F542" s="80"/>
      <c r="G542" s="81"/>
      <c r="H542" s="80"/>
      <c r="I542" s="82" t="str">
        <f t="shared" si="11"/>
        <v/>
      </c>
      <c r="J542" s="82"/>
      <c r="K542" s="82"/>
      <c r="L542" s="70" t="str">
        <f>IF(AND(C542="Abierto",D542="Urgente"),A542,"")</f>
        <v/>
      </c>
      <c r="M542" s="70" t="str">
        <f ca="1">IF(AND(C542="Abierto",D542="Urgente"),TODAY()-E542,"")</f>
        <v/>
      </c>
      <c r="N542" s="70" t="str">
        <f>IF(AND(C542="Abierto",D542="Urgente"),RANK(M542,$M$13:$M$787,0)+COUNTIF($M$13:M542,M542)-1,"")</f>
        <v/>
      </c>
      <c r="O542" s="70" t="str">
        <f>IF(AND(C542="Abierto",D542="Alta"),A542,"")</f>
        <v/>
      </c>
      <c r="P542" s="70" t="str">
        <f ca="1">IF(AND(C542="Abierto",D542="Alta"),TODAY()-E542,"")</f>
        <v/>
      </c>
      <c r="Q542" s="70" t="str">
        <f>IF(AND(C542="Abierto",D542="Alta"),RANK(P542,$P$13:$P$787,0)+COUNTIF($P$13:P542,P542)-1+MAX(N:N),"")</f>
        <v/>
      </c>
      <c r="R542" s="70" t="str">
        <f>IF(AND(C542="Abierto",D542="Media"),A542,"")</f>
        <v/>
      </c>
      <c r="S542" s="70" t="str">
        <f ca="1">IF(AND(C542="Abierto",D542="Media"),TODAY()-E542,"")</f>
        <v/>
      </c>
      <c r="T542" s="70" t="str">
        <f>IF(AND(C542="Abierto",D542="Media"),RANK(S542,$S$13:$S$787,0)+COUNTIF($S$13:S542,S542)-1+MAX(N:N,Q:Q),"")</f>
        <v/>
      </c>
      <c r="U542" s="70" t="str">
        <f>IF(AND(C542="Abierto",D542="Baja"),A542,"")</f>
        <v/>
      </c>
      <c r="V542" s="70" t="str">
        <f ca="1">IF(AND(C542="Abierto",D542="Baja"),TODAY()-E542,"")</f>
        <v/>
      </c>
      <c r="W542" s="70" t="str">
        <f>IF(AND(C542="Abierto",D542="Baja"),RANK(V542,$V$13:$V$787,0)+COUNTIF($V$13:V542,V542)-1+MAX(N:N,Q:Q,T:T),"")</f>
        <v/>
      </c>
      <c r="X542" s="83" t="str">
        <f>IF(OR(C542="Resuelto",C542=""),"",SUM(N542,Q542,T542,W542))</f>
        <v/>
      </c>
      <c r="Y542" s="83" t="str">
        <f>IF(OR(C542="Resuelto",C542=""),"",SUM(M542,P542,S542,V542))</f>
        <v/>
      </c>
      <c r="Z542" s="83" t="str">
        <f>IF(OR(C542="Resuelto",C542=""),"",SUM(L542,O542,R542,U542))</f>
        <v/>
      </c>
      <c r="AA542" s="16">
        <v>751</v>
      </c>
      <c r="AB542" s="16" t="str">
        <f t="shared" si="12"/>
        <v/>
      </c>
      <c r="AC542" s="71" t="str">
        <f t="shared" si="13"/>
        <v/>
      </c>
      <c r="AH542" s="74" t="str">
        <f>IF(AI542="","",MAX($AH$5:AH541)+1)</f>
        <v/>
      </c>
      <c r="AI542" s="23" t="str">
        <f>IF(G541="","",IF(COUNTIF($AI$11:AI541,G541)=0,G541,""))</f>
        <v/>
      </c>
      <c r="AJ542" s="23" t="str">
        <f t="shared" si="14"/>
        <v/>
      </c>
      <c r="AK542" s="69"/>
    </row>
    <row r="543" spans="1:37" x14ac:dyDescent="0.25">
      <c r="A543" s="81"/>
      <c r="B543" s="81"/>
      <c r="C543" s="81"/>
      <c r="D543" s="81"/>
      <c r="E543" s="80"/>
      <c r="F543" s="80"/>
      <c r="G543" s="81"/>
      <c r="H543" s="80"/>
      <c r="I543" s="82" t="str">
        <f t="shared" si="11"/>
        <v/>
      </c>
      <c r="J543" s="82"/>
      <c r="K543" s="82"/>
      <c r="L543" s="70" t="str">
        <f>IF(AND(C543="Abierto",D543="Urgente"),A543,"")</f>
        <v/>
      </c>
      <c r="M543" s="70" t="str">
        <f ca="1">IF(AND(C543="Abierto",D543="Urgente"),TODAY()-E543,"")</f>
        <v/>
      </c>
      <c r="N543" s="70" t="str">
        <f>IF(AND(C543="Abierto",D543="Urgente"),RANK(M543,$M$13:$M$787,0)+COUNTIF($M$13:M543,M543)-1,"")</f>
        <v/>
      </c>
      <c r="O543" s="70" t="str">
        <f>IF(AND(C543="Abierto",D543="Alta"),A543,"")</f>
        <v/>
      </c>
      <c r="P543" s="70" t="str">
        <f ca="1">IF(AND(C543="Abierto",D543="Alta"),TODAY()-E543,"")</f>
        <v/>
      </c>
      <c r="Q543" s="70" t="str">
        <f>IF(AND(C543="Abierto",D543="Alta"),RANK(P543,$P$13:$P$787,0)+COUNTIF($P$13:P543,P543)-1+MAX(N:N),"")</f>
        <v/>
      </c>
      <c r="R543" s="70" t="str">
        <f>IF(AND(C543="Abierto",D543="Media"),A543,"")</f>
        <v/>
      </c>
      <c r="S543" s="70" t="str">
        <f ca="1">IF(AND(C543="Abierto",D543="Media"),TODAY()-E543,"")</f>
        <v/>
      </c>
      <c r="T543" s="70" t="str">
        <f>IF(AND(C543="Abierto",D543="Media"),RANK(S543,$S$13:$S$787,0)+COUNTIF($S$13:S543,S543)-1+MAX(N:N,Q:Q),"")</f>
        <v/>
      </c>
      <c r="U543" s="70" t="str">
        <f>IF(AND(C543="Abierto",D543="Baja"),A543,"")</f>
        <v/>
      </c>
      <c r="V543" s="70" t="str">
        <f ca="1">IF(AND(C543="Abierto",D543="Baja"),TODAY()-E543,"")</f>
        <v/>
      </c>
      <c r="W543" s="70" t="str">
        <f>IF(AND(C543="Abierto",D543="Baja"),RANK(V543,$V$13:$V$787,0)+COUNTIF($V$13:V543,V543)-1+MAX(N:N,Q:Q,T:T),"")</f>
        <v/>
      </c>
      <c r="X543" s="83" t="str">
        <f>IF(OR(C543="Resuelto",C543=""),"",SUM(N543,Q543,T543,W543))</f>
        <v/>
      </c>
      <c r="Y543" s="83" t="str">
        <f>IF(OR(C543="Resuelto",C543=""),"",SUM(M543,P543,S543,V543))</f>
        <v/>
      </c>
      <c r="Z543" s="83" t="str">
        <f>IF(OR(C543="Resuelto",C543=""),"",SUM(L543,O543,R543,U543))</f>
        <v/>
      </c>
      <c r="AA543" s="16">
        <v>752</v>
      </c>
      <c r="AB543" s="16" t="str">
        <f t="shared" si="12"/>
        <v/>
      </c>
      <c r="AC543" s="71" t="str">
        <f t="shared" si="13"/>
        <v/>
      </c>
      <c r="AH543" s="74" t="str">
        <f>IF(AI543="","",MAX($AH$5:AH542)+1)</f>
        <v/>
      </c>
      <c r="AI543" s="23" t="str">
        <f>IF(G542="","",IF(COUNTIF($AI$11:AI542,G542)=0,G542,""))</f>
        <v/>
      </c>
      <c r="AJ543" s="23" t="str">
        <f t="shared" si="14"/>
        <v/>
      </c>
      <c r="AK543" s="69"/>
    </row>
    <row r="544" spans="1:37" x14ac:dyDescent="0.25">
      <c r="A544" s="81"/>
      <c r="B544" s="81"/>
      <c r="C544" s="81"/>
      <c r="D544" s="81"/>
      <c r="E544" s="80"/>
      <c r="F544" s="80"/>
      <c r="G544" s="81"/>
      <c r="H544" s="80"/>
      <c r="I544" s="82" t="str">
        <f t="shared" si="11"/>
        <v/>
      </c>
      <c r="J544" s="82"/>
      <c r="K544" s="82"/>
      <c r="L544" s="70" t="str">
        <f>IF(AND(C544="Abierto",D544="Urgente"),A544,"")</f>
        <v/>
      </c>
      <c r="M544" s="70" t="str">
        <f ca="1">IF(AND(C544="Abierto",D544="Urgente"),TODAY()-E544,"")</f>
        <v/>
      </c>
      <c r="N544" s="70" t="str">
        <f>IF(AND(C544="Abierto",D544="Urgente"),RANK(M544,$M$13:$M$787,0)+COUNTIF($M$13:M544,M544)-1,"")</f>
        <v/>
      </c>
      <c r="O544" s="70" t="str">
        <f>IF(AND(C544="Abierto",D544="Alta"),A544,"")</f>
        <v/>
      </c>
      <c r="P544" s="70" t="str">
        <f ca="1">IF(AND(C544="Abierto",D544="Alta"),TODAY()-E544,"")</f>
        <v/>
      </c>
      <c r="Q544" s="70" t="str">
        <f>IF(AND(C544="Abierto",D544="Alta"),RANK(P544,$P$13:$P$787,0)+COUNTIF($P$13:P544,P544)-1+MAX(N:N),"")</f>
        <v/>
      </c>
      <c r="R544" s="70" t="str">
        <f>IF(AND(C544="Abierto",D544="Media"),A544,"")</f>
        <v/>
      </c>
      <c r="S544" s="70" t="str">
        <f ca="1">IF(AND(C544="Abierto",D544="Media"),TODAY()-E544,"")</f>
        <v/>
      </c>
      <c r="T544" s="70" t="str">
        <f>IF(AND(C544="Abierto",D544="Media"),RANK(S544,$S$13:$S$787,0)+COUNTIF($S$13:S544,S544)-1+MAX(N:N,Q:Q),"")</f>
        <v/>
      </c>
      <c r="U544" s="70" t="str">
        <f>IF(AND(C544="Abierto",D544="Baja"),A544,"")</f>
        <v/>
      </c>
      <c r="V544" s="70" t="str">
        <f ca="1">IF(AND(C544="Abierto",D544="Baja"),TODAY()-E544,"")</f>
        <v/>
      </c>
      <c r="W544" s="70" t="str">
        <f>IF(AND(C544="Abierto",D544="Baja"),RANK(V544,$V$13:$V$787,0)+COUNTIF($V$13:V544,V544)-1+MAX(N:N,Q:Q,T:T),"")</f>
        <v/>
      </c>
      <c r="X544" s="83" t="str">
        <f>IF(OR(C544="Resuelto",C544=""),"",SUM(N544,Q544,T544,W544))</f>
        <v/>
      </c>
      <c r="Y544" s="83" t="str">
        <f>IF(OR(C544="Resuelto",C544=""),"",SUM(M544,P544,S544,V544))</f>
        <v/>
      </c>
      <c r="Z544" s="83" t="str">
        <f>IF(OR(C544="Resuelto",C544=""),"",SUM(L544,O544,R544,U544))</f>
        <v/>
      </c>
      <c r="AA544" s="16">
        <v>753</v>
      </c>
      <c r="AB544" s="16" t="str">
        <f t="shared" si="12"/>
        <v/>
      </c>
      <c r="AC544" s="71" t="str">
        <f t="shared" si="13"/>
        <v/>
      </c>
      <c r="AH544" s="74" t="str">
        <f>IF(AI544="","",MAX($AH$5:AH543)+1)</f>
        <v/>
      </c>
      <c r="AI544" s="23" t="str">
        <f>IF(G543="","",IF(COUNTIF($AI$11:AI543,G543)=0,G543,""))</f>
        <v/>
      </c>
      <c r="AJ544" s="23" t="str">
        <f t="shared" si="14"/>
        <v/>
      </c>
      <c r="AK544" s="69"/>
    </row>
    <row r="545" spans="1:37" x14ac:dyDescent="0.25">
      <c r="A545" s="81"/>
      <c r="B545" s="81"/>
      <c r="C545" s="81"/>
      <c r="D545" s="81"/>
      <c r="E545" s="80"/>
      <c r="F545" s="80"/>
      <c r="G545" s="81"/>
      <c r="H545" s="80"/>
      <c r="I545" s="82" t="str">
        <f t="shared" si="11"/>
        <v/>
      </c>
      <c r="J545" s="82"/>
      <c r="K545" s="82"/>
      <c r="L545" s="70" t="str">
        <f>IF(AND(C545="Abierto",D545="Urgente"),A545,"")</f>
        <v/>
      </c>
      <c r="M545" s="70" t="str">
        <f ca="1">IF(AND(C545="Abierto",D545="Urgente"),TODAY()-E545,"")</f>
        <v/>
      </c>
      <c r="N545" s="70" t="str">
        <f>IF(AND(C545="Abierto",D545="Urgente"),RANK(M545,$M$13:$M$787,0)+COUNTIF($M$13:M545,M545)-1,"")</f>
        <v/>
      </c>
      <c r="O545" s="70" t="str">
        <f>IF(AND(C545="Abierto",D545="Alta"),A545,"")</f>
        <v/>
      </c>
      <c r="P545" s="70" t="str">
        <f ca="1">IF(AND(C545="Abierto",D545="Alta"),TODAY()-E545,"")</f>
        <v/>
      </c>
      <c r="Q545" s="70" t="str">
        <f>IF(AND(C545="Abierto",D545="Alta"),RANK(P545,$P$13:$P$787,0)+COUNTIF($P$13:P545,P545)-1+MAX(N:N),"")</f>
        <v/>
      </c>
      <c r="R545" s="70" t="str">
        <f>IF(AND(C545="Abierto",D545="Media"),A545,"")</f>
        <v/>
      </c>
      <c r="S545" s="70" t="str">
        <f ca="1">IF(AND(C545="Abierto",D545="Media"),TODAY()-E545,"")</f>
        <v/>
      </c>
      <c r="T545" s="70" t="str">
        <f>IF(AND(C545="Abierto",D545="Media"),RANK(S545,$S$13:$S$787,0)+COUNTIF($S$13:S545,S545)-1+MAX(N:N,Q:Q),"")</f>
        <v/>
      </c>
      <c r="U545" s="70" t="str">
        <f>IF(AND(C545="Abierto",D545="Baja"),A545,"")</f>
        <v/>
      </c>
      <c r="V545" s="70" t="str">
        <f ca="1">IF(AND(C545="Abierto",D545="Baja"),TODAY()-E545,"")</f>
        <v/>
      </c>
      <c r="W545" s="70" t="str">
        <f>IF(AND(C545="Abierto",D545="Baja"),RANK(V545,$V$13:$V$787,0)+COUNTIF($V$13:V545,V545)-1+MAX(N:N,Q:Q,T:T),"")</f>
        <v/>
      </c>
      <c r="X545" s="83" t="str">
        <f>IF(OR(C545="Resuelto",C545=""),"",SUM(N545,Q545,T545,W545))</f>
        <v/>
      </c>
      <c r="Y545" s="83" t="str">
        <f>IF(OR(C545="Resuelto",C545=""),"",SUM(M545,P545,S545,V545))</f>
        <v/>
      </c>
      <c r="Z545" s="83" t="str">
        <f>IF(OR(C545="Resuelto",C545=""),"",SUM(L545,O545,R545,U545))</f>
        <v/>
      </c>
      <c r="AA545" s="16">
        <v>754</v>
      </c>
      <c r="AB545" s="16" t="str">
        <f t="shared" si="12"/>
        <v/>
      </c>
      <c r="AC545" s="71" t="str">
        <f t="shared" si="13"/>
        <v/>
      </c>
      <c r="AH545" s="74" t="str">
        <f>IF(AI545="","",MAX($AH$5:AH544)+1)</f>
        <v/>
      </c>
      <c r="AI545" s="23" t="str">
        <f>IF(G544="","",IF(COUNTIF($AI$11:AI544,G544)=0,G544,""))</f>
        <v/>
      </c>
      <c r="AJ545" s="23" t="str">
        <f t="shared" si="14"/>
        <v/>
      </c>
      <c r="AK545" s="69"/>
    </row>
    <row r="546" spans="1:37" x14ac:dyDescent="0.25">
      <c r="A546" s="81"/>
      <c r="B546" s="81"/>
      <c r="C546" s="81"/>
      <c r="D546" s="81"/>
      <c r="E546" s="80"/>
      <c r="F546" s="80"/>
      <c r="G546" s="81"/>
      <c r="H546" s="80"/>
      <c r="I546" s="82" t="str">
        <f t="shared" si="11"/>
        <v/>
      </c>
      <c r="J546" s="82"/>
      <c r="K546" s="82"/>
      <c r="L546" s="70" t="str">
        <f>IF(AND(C546="Abierto",D546="Urgente"),A546,"")</f>
        <v/>
      </c>
      <c r="M546" s="70" t="str">
        <f ca="1">IF(AND(C546="Abierto",D546="Urgente"),TODAY()-E546,"")</f>
        <v/>
      </c>
      <c r="N546" s="70" t="str">
        <f>IF(AND(C546="Abierto",D546="Urgente"),RANK(M546,$M$13:$M$787,0)+COUNTIF($M$13:M546,M546)-1,"")</f>
        <v/>
      </c>
      <c r="O546" s="70" t="str">
        <f>IF(AND(C546="Abierto",D546="Alta"),A546,"")</f>
        <v/>
      </c>
      <c r="P546" s="70" t="str">
        <f ca="1">IF(AND(C546="Abierto",D546="Alta"),TODAY()-E546,"")</f>
        <v/>
      </c>
      <c r="Q546" s="70" t="str">
        <f>IF(AND(C546="Abierto",D546="Alta"),RANK(P546,$P$13:$P$787,0)+COUNTIF($P$13:P546,P546)-1+MAX(N:N),"")</f>
        <v/>
      </c>
      <c r="R546" s="70" t="str">
        <f>IF(AND(C546="Abierto",D546="Media"),A546,"")</f>
        <v/>
      </c>
      <c r="S546" s="70" t="str">
        <f ca="1">IF(AND(C546="Abierto",D546="Media"),TODAY()-E546,"")</f>
        <v/>
      </c>
      <c r="T546" s="70" t="str">
        <f>IF(AND(C546="Abierto",D546="Media"),RANK(S546,$S$13:$S$787,0)+COUNTIF($S$13:S546,S546)-1+MAX(N:N,Q:Q),"")</f>
        <v/>
      </c>
      <c r="U546" s="70" t="str">
        <f>IF(AND(C546="Abierto",D546="Baja"),A546,"")</f>
        <v/>
      </c>
      <c r="V546" s="70" t="str">
        <f ca="1">IF(AND(C546="Abierto",D546="Baja"),TODAY()-E546,"")</f>
        <v/>
      </c>
      <c r="W546" s="70" t="str">
        <f>IF(AND(C546="Abierto",D546="Baja"),RANK(V546,$V$13:$V$787,0)+COUNTIF($V$13:V546,V546)-1+MAX(N:N,Q:Q,T:T),"")</f>
        <v/>
      </c>
      <c r="X546" s="83" t="str">
        <f>IF(OR(C546="Resuelto",C546=""),"",SUM(N546,Q546,T546,W546))</f>
        <v/>
      </c>
      <c r="Y546" s="83" t="str">
        <f>IF(OR(C546="Resuelto",C546=""),"",SUM(M546,P546,S546,V546))</f>
        <v/>
      </c>
      <c r="Z546" s="83" t="str">
        <f>IF(OR(C546="Resuelto",C546=""),"",SUM(L546,O546,R546,U546))</f>
        <v/>
      </c>
      <c r="AA546" s="16">
        <v>755</v>
      </c>
      <c r="AB546" s="16" t="str">
        <f t="shared" si="12"/>
        <v/>
      </c>
      <c r="AC546" s="71" t="str">
        <f t="shared" si="13"/>
        <v/>
      </c>
      <c r="AH546" s="74" t="str">
        <f>IF(AI546="","",MAX($AH$5:AH545)+1)</f>
        <v/>
      </c>
      <c r="AI546" s="23" t="str">
        <f>IF(G545="","",IF(COUNTIF($AI$11:AI545,G545)=0,G545,""))</f>
        <v/>
      </c>
      <c r="AJ546" s="23" t="str">
        <f t="shared" si="14"/>
        <v/>
      </c>
      <c r="AK546" s="69"/>
    </row>
    <row r="547" spans="1:37" x14ac:dyDescent="0.25">
      <c r="A547" s="81"/>
      <c r="B547" s="81"/>
      <c r="C547" s="81"/>
      <c r="D547" s="81"/>
      <c r="E547" s="80"/>
      <c r="F547" s="80"/>
      <c r="G547" s="81"/>
      <c r="H547" s="80"/>
      <c r="I547" s="82" t="str">
        <f t="shared" si="11"/>
        <v/>
      </c>
      <c r="J547" s="82"/>
      <c r="K547" s="82"/>
      <c r="L547" s="70" t="str">
        <f>IF(AND(C547="Abierto",D547="Urgente"),A547,"")</f>
        <v/>
      </c>
      <c r="M547" s="70" t="str">
        <f ca="1">IF(AND(C547="Abierto",D547="Urgente"),TODAY()-E547,"")</f>
        <v/>
      </c>
      <c r="N547" s="70" t="str">
        <f>IF(AND(C547="Abierto",D547="Urgente"),RANK(M547,$M$13:$M$787,0)+COUNTIF($M$13:M547,M547)-1,"")</f>
        <v/>
      </c>
      <c r="O547" s="70" t="str">
        <f>IF(AND(C547="Abierto",D547="Alta"),A547,"")</f>
        <v/>
      </c>
      <c r="P547" s="70" t="str">
        <f ca="1">IF(AND(C547="Abierto",D547="Alta"),TODAY()-E547,"")</f>
        <v/>
      </c>
      <c r="Q547" s="70" t="str">
        <f>IF(AND(C547="Abierto",D547="Alta"),RANK(P547,$P$13:$P$787,0)+COUNTIF($P$13:P547,P547)-1+MAX(N:N),"")</f>
        <v/>
      </c>
      <c r="R547" s="70" t="str">
        <f>IF(AND(C547="Abierto",D547="Media"),A547,"")</f>
        <v/>
      </c>
      <c r="S547" s="70" t="str">
        <f ca="1">IF(AND(C547="Abierto",D547="Media"),TODAY()-E547,"")</f>
        <v/>
      </c>
      <c r="T547" s="70" t="str">
        <f>IF(AND(C547="Abierto",D547="Media"),RANK(S547,$S$13:$S$787,0)+COUNTIF($S$13:S547,S547)-1+MAX(N:N,Q:Q),"")</f>
        <v/>
      </c>
      <c r="U547" s="70" t="str">
        <f>IF(AND(C547="Abierto",D547="Baja"),A547,"")</f>
        <v/>
      </c>
      <c r="V547" s="70" t="str">
        <f ca="1">IF(AND(C547="Abierto",D547="Baja"),TODAY()-E547,"")</f>
        <v/>
      </c>
      <c r="W547" s="70" t="str">
        <f>IF(AND(C547="Abierto",D547="Baja"),RANK(V547,$V$13:$V$787,0)+COUNTIF($V$13:V547,V547)-1+MAX(N:N,Q:Q,T:T),"")</f>
        <v/>
      </c>
      <c r="X547" s="83" t="str">
        <f>IF(OR(C547="Resuelto",C547=""),"",SUM(N547,Q547,T547,W547))</f>
        <v/>
      </c>
      <c r="Y547" s="83" t="str">
        <f>IF(OR(C547="Resuelto",C547=""),"",SUM(M547,P547,S547,V547))</f>
        <v/>
      </c>
      <c r="Z547" s="83" t="str">
        <f>IF(OR(C547="Resuelto",C547=""),"",SUM(L547,O547,R547,U547))</f>
        <v/>
      </c>
      <c r="AA547" s="16">
        <v>756</v>
      </c>
      <c r="AB547" s="16" t="str">
        <f t="shared" si="12"/>
        <v/>
      </c>
      <c r="AC547" s="71" t="str">
        <f t="shared" si="13"/>
        <v/>
      </c>
      <c r="AH547" s="74" t="str">
        <f>IF(AI547="","",MAX($AH$5:AH546)+1)</f>
        <v/>
      </c>
      <c r="AI547" s="23" t="str">
        <f>IF(G546="","",IF(COUNTIF($AI$11:AI546,G546)=0,G546,""))</f>
        <v/>
      </c>
      <c r="AJ547" s="23" t="str">
        <f t="shared" si="14"/>
        <v/>
      </c>
      <c r="AK547" s="69"/>
    </row>
    <row r="548" spans="1:37" x14ac:dyDescent="0.25">
      <c r="A548" s="81"/>
      <c r="B548" s="81"/>
      <c r="C548" s="81"/>
      <c r="D548" s="81"/>
      <c r="E548" s="80"/>
      <c r="F548" s="80"/>
      <c r="G548" s="81"/>
      <c r="H548" s="80"/>
      <c r="I548" s="82" t="str">
        <f t="shared" si="11"/>
        <v/>
      </c>
      <c r="J548" s="82"/>
      <c r="K548" s="82"/>
      <c r="L548" s="70" t="str">
        <f>IF(AND(C548="Abierto",D548="Urgente"),A548,"")</f>
        <v/>
      </c>
      <c r="M548" s="70" t="str">
        <f ca="1">IF(AND(C548="Abierto",D548="Urgente"),TODAY()-E548,"")</f>
        <v/>
      </c>
      <c r="N548" s="70" t="str">
        <f>IF(AND(C548="Abierto",D548="Urgente"),RANK(M548,$M$13:$M$787,0)+COUNTIF($M$13:M548,M548)-1,"")</f>
        <v/>
      </c>
      <c r="O548" s="70" t="str">
        <f>IF(AND(C548="Abierto",D548="Alta"),A548,"")</f>
        <v/>
      </c>
      <c r="P548" s="70" t="str">
        <f ca="1">IF(AND(C548="Abierto",D548="Alta"),TODAY()-E548,"")</f>
        <v/>
      </c>
      <c r="Q548" s="70" t="str">
        <f>IF(AND(C548="Abierto",D548="Alta"),RANK(P548,$P$13:$P$787,0)+COUNTIF($P$13:P548,P548)-1+MAX(N:N),"")</f>
        <v/>
      </c>
      <c r="R548" s="70" t="str">
        <f>IF(AND(C548="Abierto",D548="Media"),A548,"")</f>
        <v/>
      </c>
      <c r="S548" s="70" t="str">
        <f ca="1">IF(AND(C548="Abierto",D548="Media"),TODAY()-E548,"")</f>
        <v/>
      </c>
      <c r="T548" s="70" t="str">
        <f>IF(AND(C548="Abierto",D548="Media"),RANK(S548,$S$13:$S$787,0)+COUNTIF($S$13:S548,S548)-1+MAX(N:N,Q:Q),"")</f>
        <v/>
      </c>
      <c r="U548" s="70" t="str">
        <f>IF(AND(C548="Abierto",D548="Baja"),A548,"")</f>
        <v/>
      </c>
      <c r="V548" s="70" t="str">
        <f ca="1">IF(AND(C548="Abierto",D548="Baja"),TODAY()-E548,"")</f>
        <v/>
      </c>
      <c r="W548" s="70" t="str">
        <f>IF(AND(C548="Abierto",D548="Baja"),RANK(V548,$V$13:$V$787,0)+COUNTIF($V$13:V548,V548)-1+MAX(N:N,Q:Q,T:T),"")</f>
        <v/>
      </c>
      <c r="X548" s="83" t="str">
        <f>IF(OR(C548="Resuelto",C548=""),"",SUM(N548,Q548,T548,W548))</f>
        <v/>
      </c>
      <c r="Y548" s="83" t="str">
        <f>IF(OR(C548="Resuelto",C548=""),"",SUM(M548,P548,S548,V548))</f>
        <v/>
      </c>
      <c r="Z548" s="83" t="str">
        <f>IF(OR(C548="Resuelto",C548=""),"",SUM(L548,O548,R548,U548))</f>
        <v/>
      </c>
      <c r="AA548" s="16">
        <v>757</v>
      </c>
      <c r="AB548" s="16" t="str">
        <f t="shared" si="12"/>
        <v/>
      </c>
      <c r="AC548" s="71" t="str">
        <f t="shared" si="13"/>
        <v/>
      </c>
      <c r="AH548" s="74" t="str">
        <f>IF(AI548="","",MAX($AH$5:AH547)+1)</f>
        <v/>
      </c>
      <c r="AI548" s="23" t="str">
        <f>IF(G547="","",IF(COUNTIF($AI$11:AI547,G547)=0,G547,""))</f>
        <v/>
      </c>
      <c r="AJ548" s="23" t="str">
        <f t="shared" si="14"/>
        <v/>
      </c>
      <c r="AK548" s="69"/>
    </row>
    <row r="549" spans="1:37" x14ac:dyDescent="0.25">
      <c r="A549" s="81"/>
      <c r="B549" s="81"/>
      <c r="C549" s="81"/>
      <c r="D549" s="81"/>
      <c r="E549" s="80"/>
      <c r="F549" s="80"/>
      <c r="G549" s="81"/>
      <c r="H549" s="80"/>
      <c r="I549" s="82" t="str">
        <f t="shared" si="11"/>
        <v/>
      </c>
      <c r="J549" s="82"/>
      <c r="K549" s="82"/>
      <c r="L549" s="70" t="str">
        <f>IF(AND(C549="Abierto",D549="Urgente"),A549,"")</f>
        <v/>
      </c>
      <c r="M549" s="70" t="str">
        <f ca="1">IF(AND(C549="Abierto",D549="Urgente"),TODAY()-E549,"")</f>
        <v/>
      </c>
      <c r="N549" s="70" t="str">
        <f>IF(AND(C549="Abierto",D549="Urgente"),RANK(M549,$M$13:$M$787,0)+COUNTIF($M$13:M549,M549)-1,"")</f>
        <v/>
      </c>
      <c r="O549" s="70" t="str">
        <f>IF(AND(C549="Abierto",D549="Alta"),A549,"")</f>
        <v/>
      </c>
      <c r="P549" s="70" t="str">
        <f ca="1">IF(AND(C549="Abierto",D549="Alta"),TODAY()-E549,"")</f>
        <v/>
      </c>
      <c r="Q549" s="70" t="str">
        <f>IF(AND(C549="Abierto",D549="Alta"),RANK(P549,$P$13:$P$787,0)+COUNTIF($P$13:P549,P549)-1+MAX(N:N),"")</f>
        <v/>
      </c>
      <c r="R549" s="70" t="str">
        <f>IF(AND(C549="Abierto",D549="Media"),A549,"")</f>
        <v/>
      </c>
      <c r="S549" s="70" t="str">
        <f ca="1">IF(AND(C549="Abierto",D549="Media"),TODAY()-E549,"")</f>
        <v/>
      </c>
      <c r="T549" s="70" t="str">
        <f>IF(AND(C549="Abierto",D549="Media"),RANK(S549,$S$13:$S$787,0)+COUNTIF($S$13:S549,S549)-1+MAX(N:N,Q:Q),"")</f>
        <v/>
      </c>
      <c r="U549" s="70" t="str">
        <f>IF(AND(C549="Abierto",D549="Baja"),A549,"")</f>
        <v/>
      </c>
      <c r="V549" s="70" t="str">
        <f ca="1">IF(AND(C549="Abierto",D549="Baja"),TODAY()-E549,"")</f>
        <v/>
      </c>
      <c r="W549" s="70" t="str">
        <f>IF(AND(C549="Abierto",D549="Baja"),RANK(V549,$V$13:$V$787,0)+COUNTIF($V$13:V549,V549)-1+MAX(N:N,Q:Q,T:T),"")</f>
        <v/>
      </c>
      <c r="X549" s="83" t="str">
        <f>IF(OR(C549="Resuelto",C549=""),"",SUM(N549,Q549,T549,W549))</f>
        <v/>
      </c>
      <c r="Y549" s="83" t="str">
        <f>IF(OR(C549="Resuelto",C549=""),"",SUM(M549,P549,S549,V549))</f>
        <v/>
      </c>
      <c r="Z549" s="83" t="str">
        <f>IF(OR(C549="Resuelto",C549=""),"",SUM(L549,O549,R549,U549))</f>
        <v/>
      </c>
      <c r="AA549" s="16">
        <v>758</v>
      </c>
      <c r="AB549" s="16" t="str">
        <f t="shared" si="12"/>
        <v/>
      </c>
      <c r="AC549" s="71" t="str">
        <f t="shared" si="13"/>
        <v/>
      </c>
      <c r="AH549" s="74" t="str">
        <f>IF(AI549="","",MAX($AH$5:AH548)+1)</f>
        <v/>
      </c>
      <c r="AI549" s="23" t="str">
        <f>IF(G548="","",IF(COUNTIF($AI$11:AI548,G548)=0,G548,""))</f>
        <v/>
      </c>
      <c r="AJ549" s="23" t="str">
        <f t="shared" si="14"/>
        <v/>
      </c>
      <c r="AK549" s="69"/>
    </row>
    <row r="550" spans="1:37" x14ac:dyDescent="0.25">
      <c r="A550" s="81"/>
      <c r="B550" s="81"/>
      <c r="C550" s="81"/>
      <c r="D550" s="81"/>
      <c r="E550" s="80"/>
      <c r="F550" s="80"/>
      <c r="G550" s="81"/>
      <c r="H550" s="80"/>
      <c r="I550" s="82" t="str">
        <f t="shared" ref="I550:I613" si="15">IF(OR(E550=0,H550=0),"",H550-E550)</f>
        <v/>
      </c>
      <c r="J550" s="82"/>
      <c r="K550" s="82"/>
      <c r="L550" s="70" t="str">
        <f>IF(AND(C550="Abierto",D550="Urgente"),A550,"")</f>
        <v/>
      </c>
      <c r="M550" s="70" t="str">
        <f ca="1">IF(AND(C550="Abierto",D550="Urgente"),TODAY()-E550,"")</f>
        <v/>
      </c>
      <c r="N550" s="70" t="str">
        <f>IF(AND(C550="Abierto",D550="Urgente"),RANK(M550,$M$13:$M$787,0)+COUNTIF($M$13:M550,M550)-1,"")</f>
        <v/>
      </c>
      <c r="O550" s="70" t="str">
        <f>IF(AND(C550="Abierto",D550="Alta"),A550,"")</f>
        <v/>
      </c>
      <c r="P550" s="70" t="str">
        <f ca="1">IF(AND(C550="Abierto",D550="Alta"),TODAY()-E550,"")</f>
        <v/>
      </c>
      <c r="Q550" s="70" t="str">
        <f>IF(AND(C550="Abierto",D550="Alta"),RANK(P550,$P$13:$P$787,0)+COUNTIF($P$13:P550,P550)-1+MAX(N:N),"")</f>
        <v/>
      </c>
      <c r="R550" s="70" t="str">
        <f>IF(AND(C550="Abierto",D550="Media"),A550,"")</f>
        <v/>
      </c>
      <c r="S550" s="70" t="str">
        <f ca="1">IF(AND(C550="Abierto",D550="Media"),TODAY()-E550,"")</f>
        <v/>
      </c>
      <c r="T550" s="70" t="str">
        <f>IF(AND(C550="Abierto",D550="Media"),RANK(S550,$S$13:$S$787,0)+COUNTIF($S$13:S550,S550)-1+MAX(N:N,Q:Q),"")</f>
        <v/>
      </c>
      <c r="U550" s="70" t="str">
        <f>IF(AND(C550="Abierto",D550="Baja"),A550,"")</f>
        <v/>
      </c>
      <c r="V550" s="70" t="str">
        <f ca="1">IF(AND(C550="Abierto",D550="Baja"),TODAY()-E550,"")</f>
        <v/>
      </c>
      <c r="W550" s="70" t="str">
        <f>IF(AND(C550="Abierto",D550="Baja"),RANK(V550,$V$13:$V$787,0)+COUNTIF($V$13:V550,V550)-1+MAX(N:N,Q:Q,T:T),"")</f>
        <v/>
      </c>
      <c r="X550" s="83" t="str">
        <f>IF(OR(C550="Resuelto",C550=""),"",SUM(N550,Q550,T550,W550))</f>
        <v/>
      </c>
      <c r="Y550" s="83" t="str">
        <f>IF(OR(C550="Resuelto",C550=""),"",SUM(M550,P550,S550,V550))</f>
        <v/>
      </c>
      <c r="Z550" s="83" t="str">
        <f>IF(OR(C550="Resuelto",C550=""),"",SUM(L550,O550,R550,U550))</f>
        <v/>
      </c>
      <c r="AA550" s="16">
        <v>759</v>
      </c>
      <c r="AB550" s="16" t="str">
        <f t="shared" ref="AB550:AB613" si="16">IF(ISNA(VLOOKUP(AA550,$X$13:$Z$784,3,FALSE))=TRUE,"",VLOOKUP(AA550,$X$13:$Z$784,3,FALSE))</f>
        <v/>
      </c>
      <c r="AC550" s="71" t="str">
        <f t="shared" ref="AC550:AC613" si="17">IF(ISNA(VLOOKUP(AA550,$X$13:$Z$784,2,FALSE))=TRUE,"",VLOOKUP(AA550,$X$13:$Z$784,2,FALSE))</f>
        <v/>
      </c>
      <c r="AH550" s="74" t="str">
        <f>IF(AI550="","",MAX($AH$5:AH549)+1)</f>
        <v/>
      </c>
      <c r="AI550" s="23" t="str">
        <f>IF(G549="","",IF(COUNTIF($AI$11:AI549,G549)=0,G549,""))</f>
        <v/>
      </c>
      <c r="AJ550" s="23" t="str">
        <f t="shared" ref="AJ550:AJ613" si="18">IF(ISNA(VLOOKUP(AA550,$AH$13:$AI$784,2,FALSE))=TRUE,"",VLOOKUP(AA550,$AH$13:$AI$784,2,FALSE))</f>
        <v/>
      </c>
      <c r="AK550" s="69"/>
    </row>
    <row r="551" spans="1:37" x14ac:dyDescent="0.25">
      <c r="A551" s="81"/>
      <c r="B551" s="81"/>
      <c r="C551" s="81"/>
      <c r="D551" s="81"/>
      <c r="E551" s="80"/>
      <c r="F551" s="80"/>
      <c r="G551" s="81"/>
      <c r="H551" s="80"/>
      <c r="I551" s="82" t="str">
        <f t="shared" si="15"/>
        <v/>
      </c>
      <c r="J551" s="82"/>
      <c r="K551" s="82"/>
      <c r="L551" s="70" t="str">
        <f>IF(AND(C551="Abierto",D551="Urgente"),A551,"")</f>
        <v/>
      </c>
      <c r="M551" s="70" t="str">
        <f ca="1">IF(AND(C551="Abierto",D551="Urgente"),TODAY()-E551,"")</f>
        <v/>
      </c>
      <c r="N551" s="70" t="str">
        <f>IF(AND(C551="Abierto",D551="Urgente"),RANK(M551,$M$13:$M$787,0)+COUNTIF($M$13:M551,M551)-1,"")</f>
        <v/>
      </c>
      <c r="O551" s="70" t="str">
        <f>IF(AND(C551="Abierto",D551="Alta"),A551,"")</f>
        <v/>
      </c>
      <c r="P551" s="70" t="str">
        <f ca="1">IF(AND(C551="Abierto",D551="Alta"),TODAY()-E551,"")</f>
        <v/>
      </c>
      <c r="Q551" s="70" t="str">
        <f>IF(AND(C551="Abierto",D551="Alta"),RANK(P551,$P$13:$P$787,0)+COUNTIF($P$13:P551,P551)-1+MAX(N:N),"")</f>
        <v/>
      </c>
      <c r="R551" s="70" t="str">
        <f>IF(AND(C551="Abierto",D551="Media"),A551,"")</f>
        <v/>
      </c>
      <c r="S551" s="70" t="str">
        <f ca="1">IF(AND(C551="Abierto",D551="Media"),TODAY()-E551,"")</f>
        <v/>
      </c>
      <c r="T551" s="70" t="str">
        <f>IF(AND(C551="Abierto",D551="Media"),RANK(S551,$S$13:$S$787,0)+COUNTIF($S$13:S551,S551)-1+MAX(N:N,Q:Q),"")</f>
        <v/>
      </c>
      <c r="U551" s="70" t="str">
        <f>IF(AND(C551="Abierto",D551="Baja"),A551,"")</f>
        <v/>
      </c>
      <c r="V551" s="70" t="str">
        <f ca="1">IF(AND(C551="Abierto",D551="Baja"),TODAY()-E551,"")</f>
        <v/>
      </c>
      <c r="W551" s="70" t="str">
        <f>IF(AND(C551="Abierto",D551="Baja"),RANK(V551,$V$13:$V$787,0)+COUNTIF($V$13:V551,V551)-1+MAX(N:N,Q:Q,T:T),"")</f>
        <v/>
      </c>
      <c r="X551" s="83" t="str">
        <f>IF(OR(C551="Resuelto",C551=""),"",SUM(N551,Q551,T551,W551))</f>
        <v/>
      </c>
      <c r="Y551" s="83" t="str">
        <f>IF(OR(C551="Resuelto",C551=""),"",SUM(M551,P551,S551,V551))</f>
        <v/>
      </c>
      <c r="Z551" s="83" t="str">
        <f>IF(OR(C551="Resuelto",C551=""),"",SUM(L551,O551,R551,U551))</f>
        <v/>
      </c>
      <c r="AA551" s="16">
        <v>760</v>
      </c>
      <c r="AB551" s="16" t="str">
        <f t="shared" si="16"/>
        <v/>
      </c>
      <c r="AC551" s="71" t="str">
        <f t="shared" si="17"/>
        <v/>
      </c>
      <c r="AH551" s="74" t="str">
        <f>IF(AI551="","",MAX($AH$5:AH550)+1)</f>
        <v/>
      </c>
      <c r="AI551" s="23" t="str">
        <f>IF(G550="","",IF(COUNTIF($AI$11:AI550,G550)=0,G550,""))</f>
        <v/>
      </c>
      <c r="AJ551" s="23" t="str">
        <f t="shared" si="18"/>
        <v/>
      </c>
      <c r="AK551" s="69"/>
    </row>
    <row r="552" spans="1:37" x14ac:dyDescent="0.25">
      <c r="A552" s="81"/>
      <c r="B552" s="81"/>
      <c r="C552" s="81"/>
      <c r="D552" s="81"/>
      <c r="E552" s="80"/>
      <c r="F552" s="80"/>
      <c r="G552" s="81"/>
      <c r="H552" s="80"/>
      <c r="I552" s="82" t="str">
        <f t="shared" si="15"/>
        <v/>
      </c>
      <c r="J552" s="82"/>
      <c r="K552" s="82"/>
      <c r="L552" s="70" t="str">
        <f>IF(AND(C552="Abierto",D552="Urgente"),A552,"")</f>
        <v/>
      </c>
      <c r="M552" s="70" t="str">
        <f ca="1">IF(AND(C552="Abierto",D552="Urgente"),TODAY()-E552,"")</f>
        <v/>
      </c>
      <c r="N552" s="70" t="str">
        <f>IF(AND(C552="Abierto",D552="Urgente"),RANK(M552,$M$13:$M$787,0)+COUNTIF($M$13:M552,M552)-1,"")</f>
        <v/>
      </c>
      <c r="O552" s="70" t="str">
        <f>IF(AND(C552="Abierto",D552="Alta"),A552,"")</f>
        <v/>
      </c>
      <c r="P552" s="70" t="str">
        <f ca="1">IF(AND(C552="Abierto",D552="Alta"),TODAY()-E552,"")</f>
        <v/>
      </c>
      <c r="Q552" s="70" t="str">
        <f>IF(AND(C552="Abierto",D552="Alta"),RANK(P552,$P$13:$P$787,0)+COUNTIF($P$13:P552,P552)-1+MAX(N:N),"")</f>
        <v/>
      </c>
      <c r="R552" s="70" t="str">
        <f>IF(AND(C552="Abierto",D552="Media"),A552,"")</f>
        <v/>
      </c>
      <c r="S552" s="70" t="str">
        <f ca="1">IF(AND(C552="Abierto",D552="Media"),TODAY()-E552,"")</f>
        <v/>
      </c>
      <c r="T552" s="70" t="str">
        <f>IF(AND(C552="Abierto",D552="Media"),RANK(S552,$S$13:$S$787,0)+COUNTIF($S$13:S552,S552)-1+MAX(N:N,Q:Q),"")</f>
        <v/>
      </c>
      <c r="U552" s="70" t="str">
        <f>IF(AND(C552="Abierto",D552="Baja"),A552,"")</f>
        <v/>
      </c>
      <c r="V552" s="70" t="str">
        <f ca="1">IF(AND(C552="Abierto",D552="Baja"),TODAY()-E552,"")</f>
        <v/>
      </c>
      <c r="W552" s="70" t="str">
        <f>IF(AND(C552="Abierto",D552="Baja"),RANK(V552,$V$13:$V$787,0)+COUNTIF($V$13:V552,V552)-1+MAX(N:N,Q:Q,T:T),"")</f>
        <v/>
      </c>
      <c r="X552" s="83" t="str">
        <f>IF(OR(C552="Resuelto",C552=""),"",SUM(N552,Q552,T552,W552))</f>
        <v/>
      </c>
      <c r="Y552" s="83" t="str">
        <f>IF(OR(C552="Resuelto",C552=""),"",SUM(M552,P552,S552,V552))</f>
        <v/>
      </c>
      <c r="Z552" s="83" t="str">
        <f>IF(OR(C552="Resuelto",C552=""),"",SUM(L552,O552,R552,U552))</f>
        <v/>
      </c>
      <c r="AA552" s="16">
        <v>761</v>
      </c>
      <c r="AB552" s="16" t="str">
        <f t="shared" si="16"/>
        <v/>
      </c>
      <c r="AC552" s="71" t="str">
        <f t="shared" si="17"/>
        <v/>
      </c>
      <c r="AH552" s="74" t="str">
        <f>IF(AI552="","",MAX($AH$5:AH551)+1)</f>
        <v/>
      </c>
      <c r="AI552" s="23" t="str">
        <f>IF(G551="","",IF(COUNTIF($AI$11:AI551,G551)=0,G551,""))</f>
        <v/>
      </c>
      <c r="AJ552" s="23" t="str">
        <f t="shared" si="18"/>
        <v/>
      </c>
      <c r="AK552" s="69"/>
    </row>
    <row r="553" spans="1:37" x14ac:dyDescent="0.25">
      <c r="A553" s="81"/>
      <c r="B553" s="81"/>
      <c r="C553" s="81"/>
      <c r="D553" s="81"/>
      <c r="E553" s="80"/>
      <c r="F553" s="80"/>
      <c r="G553" s="81"/>
      <c r="H553" s="80"/>
      <c r="I553" s="82" t="str">
        <f t="shared" si="15"/>
        <v/>
      </c>
      <c r="J553" s="82"/>
      <c r="K553" s="82"/>
      <c r="L553" s="70" t="str">
        <f>IF(AND(C553="Abierto",D553="Urgente"),A553,"")</f>
        <v/>
      </c>
      <c r="M553" s="70" t="str">
        <f ca="1">IF(AND(C553="Abierto",D553="Urgente"),TODAY()-E553,"")</f>
        <v/>
      </c>
      <c r="N553" s="70" t="str">
        <f>IF(AND(C553="Abierto",D553="Urgente"),RANK(M553,$M$13:$M$787,0)+COUNTIF($M$13:M553,M553)-1,"")</f>
        <v/>
      </c>
      <c r="O553" s="70" t="str">
        <f>IF(AND(C553="Abierto",D553="Alta"),A553,"")</f>
        <v/>
      </c>
      <c r="P553" s="70" t="str">
        <f ca="1">IF(AND(C553="Abierto",D553="Alta"),TODAY()-E553,"")</f>
        <v/>
      </c>
      <c r="Q553" s="70" t="str">
        <f>IF(AND(C553="Abierto",D553="Alta"),RANK(P553,$P$13:$P$787,0)+COUNTIF($P$13:P553,P553)-1+MAX(N:N),"")</f>
        <v/>
      </c>
      <c r="R553" s="70" t="str">
        <f>IF(AND(C553="Abierto",D553="Media"),A553,"")</f>
        <v/>
      </c>
      <c r="S553" s="70" t="str">
        <f ca="1">IF(AND(C553="Abierto",D553="Media"),TODAY()-E553,"")</f>
        <v/>
      </c>
      <c r="T553" s="70" t="str">
        <f>IF(AND(C553="Abierto",D553="Media"),RANK(S553,$S$13:$S$787,0)+COUNTIF($S$13:S553,S553)-1+MAX(N:N,Q:Q),"")</f>
        <v/>
      </c>
      <c r="U553" s="70" t="str">
        <f>IF(AND(C553="Abierto",D553="Baja"),A553,"")</f>
        <v/>
      </c>
      <c r="V553" s="70" t="str">
        <f ca="1">IF(AND(C553="Abierto",D553="Baja"),TODAY()-E553,"")</f>
        <v/>
      </c>
      <c r="W553" s="70" t="str">
        <f>IF(AND(C553="Abierto",D553="Baja"),RANK(V553,$V$13:$V$787,0)+COUNTIF($V$13:V553,V553)-1+MAX(N:N,Q:Q,T:T),"")</f>
        <v/>
      </c>
      <c r="X553" s="83" t="str">
        <f>IF(OR(C553="Resuelto",C553=""),"",SUM(N553,Q553,T553,W553))</f>
        <v/>
      </c>
      <c r="Y553" s="83" t="str">
        <f>IF(OR(C553="Resuelto",C553=""),"",SUM(M553,P553,S553,V553))</f>
        <v/>
      </c>
      <c r="Z553" s="83" t="str">
        <f>IF(OR(C553="Resuelto",C553=""),"",SUM(L553,O553,R553,U553))</f>
        <v/>
      </c>
      <c r="AA553" s="16">
        <v>762</v>
      </c>
      <c r="AB553" s="16" t="str">
        <f t="shared" si="16"/>
        <v/>
      </c>
      <c r="AC553" s="71" t="str">
        <f t="shared" si="17"/>
        <v/>
      </c>
      <c r="AH553" s="74" t="str">
        <f>IF(AI553="","",MAX($AH$5:AH552)+1)</f>
        <v/>
      </c>
      <c r="AI553" s="23" t="str">
        <f>IF(G552="","",IF(COUNTIF($AI$11:AI552,G552)=0,G552,""))</f>
        <v/>
      </c>
      <c r="AJ553" s="23" t="str">
        <f t="shared" si="18"/>
        <v/>
      </c>
      <c r="AK553" s="69"/>
    </row>
    <row r="554" spans="1:37" x14ac:dyDescent="0.25">
      <c r="A554" s="81"/>
      <c r="B554" s="81"/>
      <c r="C554" s="81"/>
      <c r="D554" s="81"/>
      <c r="E554" s="80"/>
      <c r="F554" s="80"/>
      <c r="G554" s="81"/>
      <c r="H554" s="80"/>
      <c r="I554" s="82" t="str">
        <f t="shared" si="15"/>
        <v/>
      </c>
      <c r="J554" s="82"/>
      <c r="K554" s="82"/>
      <c r="L554" s="70" t="str">
        <f>IF(AND(C554="Abierto",D554="Urgente"),A554,"")</f>
        <v/>
      </c>
      <c r="M554" s="70" t="str">
        <f ca="1">IF(AND(C554="Abierto",D554="Urgente"),TODAY()-E554,"")</f>
        <v/>
      </c>
      <c r="N554" s="70" t="str">
        <f>IF(AND(C554="Abierto",D554="Urgente"),RANK(M554,$M$13:$M$787,0)+COUNTIF($M$13:M554,M554)-1,"")</f>
        <v/>
      </c>
      <c r="O554" s="70" t="str">
        <f>IF(AND(C554="Abierto",D554="Alta"),A554,"")</f>
        <v/>
      </c>
      <c r="P554" s="70" t="str">
        <f ca="1">IF(AND(C554="Abierto",D554="Alta"),TODAY()-E554,"")</f>
        <v/>
      </c>
      <c r="Q554" s="70" t="str">
        <f>IF(AND(C554="Abierto",D554="Alta"),RANK(P554,$P$13:$P$787,0)+COUNTIF($P$13:P554,P554)-1+MAX(N:N),"")</f>
        <v/>
      </c>
      <c r="R554" s="70" t="str">
        <f>IF(AND(C554="Abierto",D554="Media"),A554,"")</f>
        <v/>
      </c>
      <c r="S554" s="70" t="str">
        <f ca="1">IF(AND(C554="Abierto",D554="Media"),TODAY()-E554,"")</f>
        <v/>
      </c>
      <c r="T554" s="70" t="str">
        <f>IF(AND(C554="Abierto",D554="Media"),RANK(S554,$S$13:$S$787,0)+COUNTIF($S$13:S554,S554)-1+MAX(N:N,Q:Q),"")</f>
        <v/>
      </c>
      <c r="U554" s="70" t="str">
        <f>IF(AND(C554="Abierto",D554="Baja"),A554,"")</f>
        <v/>
      </c>
      <c r="V554" s="70" t="str">
        <f ca="1">IF(AND(C554="Abierto",D554="Baja"),TODAY()-E554,"")</f>
        <v/>
      </c>
      <c r="W554" s="70" t="str">
        <f>IF(AND(C554="Abierto",D554="Baja"),RANK(V554,$V$13:$V$787,0)+COUNTIF($V$13:V554,V554)-1+MAX(N:N,Q:Q,T:T),"")</f>
        <v/>
      </c>
      <c r="X554" s="83" t="str">
        <f>IF(OR(C554="Resuelto",C554=""),"",SUM(N554,Q554,T554,W554))</f>
        <v/>
      </c>
      <c r="Y554" s="83" t="str">
        <f>IF(OR(C554="Resuelto",C554=""),"",SUM(M554,P554,S554,V554))</f>
        <v/>
      </c>
      <c r="Z554" s="83" t="str">
        <f>IF(OR(C554="Resuelto",C554=""),"",SUM(L554,O554,R554,U554))</f>
        <v/>
      </c>
      <c r="AA554" s="16">
        <v>763</v>
      </c>
      <c r="AB554" s="16" t="str">
        <f t="shared" si="16"/>
        <v/>
      </c>
      <c r="AC554" s="71" t="str">
        <f t="shared" si="17"/>
        <v/>
      </c>
      <c r="AH554" s="74" t="str">
        <f>IF(AI554="","",MAX($AH$5:AH553)+1)</f>
        <v/>
      </c>
      <c r="AI554" s="23" t="str">
        <f>IF(G553="","",IF(COUNTIF($AI$11:AI553,G553)=0,G553,""))</f>
        <v/>
      </c>
      <c r="AJ554" s="23" t="str">
        <f t="shared" si="18"/>
        <v/>
      </c>
      <c r="AK554" s="69"/>
    </row>
    <row r="555" spans="1:37" x14ac:dyDescent="0.25">
      <c r="A555" s="81"/>
      <c r="B555" s="81"/>
      <c r="C555" s="81"/>
      <c r="D555" s="81"/>
      <c r="E555" s="80"/>
      <c r="F555" s="80"/>
      <c r="G555" s="81"/>
      <c r="H555" s="80"/>
      <c r="I555" s="82" t="str">
        <f t="shared" si="15"/>
        <v/>
      </c>
      <c r="J555" s="82"/>
      <c r="K555" s="82"/>
      <c r="L555" s="70" t="str">
        <f>IF(AND(C555="Abierto",D555="Urgente"),A555,"")</f>
        <v/>
      </c>
      <c r="M555" s="70" t="str">
        <f ca="1">IF(AND(C555="Abierto",D555="Urgente"),TODAY()-E555,"")</f>
        <v/>
      </c>
      <c r="N555" s="70" t="str">
        <f>IF(AND(C555="Abierto",D555="Urgente"),RANK(M555,$M$13:$M$787,0)+COUNTIF($M$13:M555,M555)-1,"")</f>
        <v/>
      </c>
      <c r="O555" s="70" t="str">
        <f>IF(AND(C555="Abierto",D555="Alta"),A555,"")</f>
        <v/>
      </c>
      <c r="P555" s="70" t="str">
        <f ca="1">IF(AND(C555="Abierto",D555="Alta"),TODAY()-E555,"")</f>
        <v/>
      </c>
      <c r="Q555" s="70" t="str">
        <f>IF(AND(C555="Abierto",D555="Alta"),RANK(P555,$P$13:$P$787,0)+COUNTIF($P$13:P555,P555)-1+MAX(N:N),"")</f>
        <v/>
      </c>
      <c r="R555" s="70" t="str">
        <f>IF(AND(C555="Abierto",D555="Media"),A555,"")</f>
        <v/>
      </c>
      <c r="S555" s="70" t="str">
        <f ca="1">IF(AND(C555="Abierto",D555="Media"),TODAY()-E555,"")</f>
        <v/>
      </c>
      <c r="T555" s="70" t="str">
        <f>IF(AND(C555="Abierto",D555="Media"),RANK(S555,$S$13:$S$787,0)+COUNTIF($S$13:S555,S555)-1+MAX(N:N,Q:Q),"")</f>
        <v/>
      </c>
      <c r="U555" s="70" t="str">
        <f>IF(AND(C555="Abierto",D555="Baja"),A555,"")</f>
        <v/>
      </c>
      <c r="V555" s="70" t="str">
        <f ca="1">IF(AND(C555="Abierto",D555="Baja"),TODAY()-E555,"")</f>
        <v/>
      </c>
      <c r="W555" s="70" t="str">
        <f>IF(AND(C555="Abierto",D555="Baja"),RANK(V555,$V$13:$V$787,0)+COUNTIF($V$13:V555,V555)-1+MAX(N:N,Q:Q,T:T),"")</f>
        <v/>
      </c>
      <c r="X555" s="83" t="str">
        <f>IF(OR(C555="Resuelto",C555=""),"",SUM(N555,Q555,T555,W555))</f>
        <v/>
      </c>
      <c r="Y555" s="83" t="str">
        <f>IF(OR(C555="Resuelto",C555=""),"",SUM(M555,P555,S555,V555))</f>
        <v/>
      </c>
      <c r="Z555" s="83" t="str">
        <f>IF(OR(C555="Resuelto",C555=""),"",SUM(L555,O555,R555,U555))</f>
        <v/>
      </c>
      <c r="AA555" s="16">
        <v>764</v>
      </c>
      <c r="AB555" s="16" t="str">
        <f t="shared" si="16"/>
        <v/>
      </c>
      <c r="AC555" s="71" t="str">
        <f t="shared" si="17"/>
        <v/>
      </c>
      <c r="AH555" s="74" t="str">
        <f>IF(AI555="","",MAX($AH$5:AH554)+1)</f>
        <v/>
      </c>
      <c r="AI555" s="23" t="str">
        <f>IF(G554="","",IF(COUNTIF($AI$11:AI554,G554)=0,G554,""))</f>
        <v/>
      </c>
      <c r="AJ555" s="23" t="str">
        <f t="shared" si="18"/>
        <v/>
      </c>
      <c r="AK555" s="69"/>
    </row>
    <row r="556" spans="1:37" x14ac:dyDescent="0.25">
      <c r="A556" s="81"/>
      <c r="B556" s="81"/>
      <c r="C556" s="81"/>
      <c r="D556" s="81"/>
      <c r="E556" s="80"/>
      <c r="F556" s="80"/>
      <c r="G556" s="81"/>
      <c r="H556" s="80"/>
      <c r="I556" s="82" t="str">
        <f t="shared" si="15"/>
        <v/>
      </c>
      <c r="J556" s="82"/>
      <c r="K556" s="82"/>
      <c r="L556" s="70" t="str">
        <f>IF(AND(C556="Abierto",D556="Urgente"),A556,"")</f>
        <v/>
      </c>
      <c r="M556" s="70" t="str">
        <f ca="1">IF(AND(C556="Abierto",D556="Urgente"),TODAY()-E556,"")</f>
        <v/>
      </c>
      <c r="N556" s="70" t="str">
        <f>IF(AND(C556="Abierto",D556="Urgente"),RANK(M556,$M$13:$M$787,0)+COUNTIF($M$13:M556,M556)-1,"")</f>
        <v/>
      </c>
      <c r="O556" s="70" t="str">
        <f>IF(AND(C556="Abierto",D556="Alta"),A556,"")</f>
        <v/>
      </c>
      <c r="P556" s="70" t="str">
        <f ca="1">IF(AND(C556="Abierto",D556="Alta"),TODAY()-E556,"")</f>
        <v/>
      </c>
      <c r="Q556" s="70" t="str">
        <f>IF(AND(C556="Abierto",D556="Alta"),RANK(P556,$P$13:$P$787,0)+COUNTIF($P$13:P556,P556)-1+MAX(N:N),"")</f>
        <v/>
      </c>
      <c r="R556" s="70" t="str">
        <f>IF(AND(C556="Abierto",D556="Media"),A556,"")</f>
        <v/>
      </c>
      <c r="S556" s="70" t="str">
        <f ca="1">IF(AND(C556="Abierto",D556="Media"),TODAY()-E556,"")</f>
        <v/>
      </c>
      <c r="T556" s="70" t="str">
        <f>IF(AND(C556="Abierto",D556="Media"),RANK(S556,$S$13:$S$787,0)+COUNTIF($S$13:S556,S556)-1+MAX(N:N,Q:Q),"")</f>
        <v/>
      </c>
      <c r="U556" s="70" t="str">
        <f>IF(AND(C556="Abierto",D556="Baja"),A556,"")</f>
        <v/>
      </c>
      <c r="V556" s="70" t="str">
        <f ca="1">IF(AND(C556="Abierto",D556="Baja"),TODAY()-E556,"")</f>
        <v/>
      </c>
      <c r="W556" s="70" t="str">
        <f>IF(AND(C556="Abierto",D556="Baja"),RANK(V556,$V$13:$V$787,0)+COUNTIF($V$13:V556,V556)-1+MAX(N:N,Q:Q,T:T),"")</f>
        <v/>
      </c>
      <c r="X556" s="83" t="str">
        <f>IF(OR(C556="Resuelto",C556=""),"",SUM(N556,Q556,T556,W556))</f>
        <v/>
      </c>
      <c r="Y556" s="83" t="str">
        <f>IF(OR(C556="Resuelto",C556=""),"",SUM(M556,P556,S556,V556))</f>
        <v/>
      </c>
      <c r="Z556" s="83" t="str">
        <f>IF(OR(C556="Resuelto",C556=""),"",SUM(L556,O556,R556,U556))</f>
        <v/>
      </c>
      <c r="AA556" s="16">
        <v>765</v>
      </c>
      <c r="AB556" s="16" t="str">
        <f t="shared" si="16"/>
        <v/>
      </c>
      <c r="AC556" s="71" t="str">
        <f t="shared" si="17"/>
        <v/>
      </c>
      <c r="AH556" s="74" t="str">
        <f>IF(AI556="","",MAX($AH$5:AH555)+1)</f>
        <v/>
      </c>
      <c r="AI556" s="23" t="str">
        <f>IF(G555="","",IF(COUNTIF($AI$11:AI555,G555)=0,G555,""))</f>
        <v/>
      </c>
      <c r="AJ556" s="23" t="str">
        <f t="shared" si="18"/>
        <v/>
      </c>
      <c r="AK556" s="69"/>
    </row>
    <row r="557" spans="1:37" x14ac:dyDescent="0.25">
      <c r="A557" s="81"/>
      <c r="B557" s="81"/>
      <c r="C557" s="81"/>
      <c r="D557" s="81"/>
      <c r="E557" s="80"/>
      <c r="F557" s="80"/>
      <c r="G557" s="81"/>
      <c r="H557" s="80"/>
      <c r="I557" s="82" t="str">
        <f t="shared" si="15"/>
        <v/>
      </c>
      <c r="J557" s="82"/>
      <c r="K557" s="82"/>
      <c r="L557" s="70" t="str">
        <f>IF(AND(C557="Abierto",D557="Urgente"),A557,"")</f>
        <v/>
      </c>
      <c r="M557" s="70" t="str">
        <f ca="1">IF(AND(C557="Abierto",D557="Urgente"),TODAY()-E557,"")</f>
        <v/>
      </c>
      <c r="N557" s="70" t="str">
        <f>IF(AND(C557="Abierto",D557="Urgente"),RANK(M557,$M$13:$M$787,0)+COUNTIF($M$13:M557,M557)-1,"")</f>
        <v/>
      </c>
      <c r="O557" s="70" t="str">
        <f>IF(AND(C557="Abierto",D557="Alta"),A557,"")</f>
        <v/>
      </c>
      <c r="P557" s="70" t="str">
        <f ca="1">IF(AND(C557="Abierto",D557="Alta"),TODAY()-E557,"")</f>
        <v/>
      </c>
      <c r="Q557" s="70" t="str">
        <f>IF(AND(C557="Abierto",D557="Alta"),RANK(P557,$P$13:$P$787,0)+COUNTIF($P$13:P557,P557)-1+MAX(N:N),"")</f>
        <v/>
      </c>
      <c r="R557" s="70" t="str">
        <f>IF(AND(C557="Abierto",D557="Media"),A557,"")</f>
        <v/>
      </c>
      <c r="S557" s="70" t="str">
        <f ca="1">IF(AND(C557="Abierto",D557="Media"),TODAY()-E557,"")</f>
        <v/>
      </c>
      <c r="T557" s="70" t="str">
        <f>IF(AND(C557="Abierto",D557="Media"),RANK(S557,$S$13:$S$787,0)+COUNTIF($S$13:S557,S557)-1+MAX(N:N,Q:Q),"")</f>
        <v/>
      </c>
      <c r="U557" s="70" t="str">
        <f>IF(AND(C557="Abierto",D557="Baja"),A557,"")</f>
        <v/>
      </c>
      <c r="V557" s="70" t="str">
        <f ca="1">IF(AND(C557="Abierto",D557="Baja"),TODAY()-E557,"")</f>
        <v/>
      </c>
      <c r="W557" s="70" t="str">
        <f>IF(AND(C557="Abierto",D557="Baja"),RANK(V557,$V$13:$V$787,0)+COUNTIF($V$13:V557,V557)-1+MAX(N:N,Q:Q,T:T),"")</f>
        <v/>
      </c>
      <c r="X557" s="83" t="str">
        <f>IF(OR(C557="Resuelto",C557=""),"",SUM(N557,Q557,T557,W557))</f>
        <v/>
      </c>
      <c r="Y557" s="83" t="str">
        <f>IF(OR(C557="Resuelto",C557=""),"",SUM(M557,P557,S557,V557))</f>
        <v/>
      </c>
      <c r="Z557" s="83" t="str">
        <f>IF(OR(C557="Resuelto",C557=""),"",SUM(L557,O557,R557,U557))</f>
        <v/>
      </c>
      <c r="AA557" s="16">
        <v>766</v>
      </c>
      <c r="AB557" s="16" t="str">
        <f t="shared" si="16"/>
        <v/>
      </c>
      <c r="AC557" s="71" t="str">
        <f t="shared" si="17"/>
        <v/>
      </c>
      <c r="AH557" s="74" t="str">
        <f>IF(AI557="","",MAX($AH$5:AH556)+1)</f>
        <v/>
      </c>
      <c r="AI557" s="23" t="str">
        <f>IF(G556="","",IF(COUNTIF($AI$11:AI556,G556)=0,G556,""))</f>
        <v/>
      </c>
      <c r="AJ557" s="23" t="str">
        <f t="shared" si="18"/>
        <v/>
      </c>
      <c r="AK557" s="69"/>
    </row>
    <row r="558" spans="1:37" x14ac:dyDescent="0.25">
      <c r="A558" s="81"/>
      <c r="B558" s="81"/>
      <c r="C558" s="81"/>
      <c r="D558" s="81"/>
      <c r="E558" s="80"/>
      <c r="F558" s="80"/>
      <c r="G558" s="81"/>
      <c r="H558" s="80"/>
      <c r="I558" s="82" t="str">
        <f t="shared" si="15"/>
        <v/>
      </c>
      <c r="J558" s="82"/>
      <c r="K558" s="82"/>
      <c r="L558" s="70" t="str">
        <f>IF(AND(C558="Abierto",D558="Urgente"),A558,"")</f>
        <v/>
      </c>
      <c r="M558" s="70" t="str">
        <f ca="1">IF(AND(C558="Abierto",D558="Urgente"),TODAY()-E558,"")</f>
        <v/>
      </c>
      <c r="N558" s="70" t="str">
        <f>IF(AND(C558="Abierto",D558="Urgente"),RANK(M558,$M$13:$M$787,0)+COUNTIF($M$13:M558,M558)-1,"")</f>
        <v/>
      </c>
      <c r="O558" s="70" t="str">
        <f>IF(AND(C558="Abierto",D558="Alta"),A558,"")</f>
        <v/>
      </c>
      <c r="P558" s="70" t="str">
        <f ca="1">IF(AND(C558="Abierto",D558="Alta"),TODAY()-E558,"")</f>
        <v/>
      </c>
      <c r="Q558" s="70" t="str">
        <f>IF(AND(C558="Abierto",D558="Alta"),RANK(P558,$P$13:$P$787,0)+COUNTIF($P$13:P558,P558)-1+MAX(N:N),"")</f>
        <v/>
      </c>
      <c r="R558" s="70" t="str">
        <f>IF(AND(C558="Abierto",D558="Media"),A558,"")</f>
        <v/>
      </c>
      <c r="S558" s="70" t="str">
        <f ca="1">IF(AND(C558="Abierto",D558="Media"),TODAY()-E558,"")</f>
        <v/>
      </c>
      <c r="T558" s="70" t="str">
        <f>IF(AND(C558="Abierto",D558="Media"),RANK(S558,$S$13:$S$787,0)+COUNTIF($S$13:S558,S558)-1+MAX(N:N,Q:Q),"")</f>
        <v/>
      </c>
      <c r="U558" s="70" t="str">
        <f>IF(AND(C558="Abierto",D558="Baja"),A558,"")</f>
        <v/>
      </c>
      <c r="V558" s="70" t="str">
        <f ca="1">IF(AND(C558="Abierto",D558="Baja"),TODAY()-E558,"")</f>
        <v/>
      </c>
      <c r="W558" s="70" t="str">
        <f>IF(AND(C558="Abierto",D558="Baja"),RANK(V558,$V$13:$V$787,0)+COUNTIF($V$13:V558,V558)-1+MAX(N:N,Q:Q,T:T),"")</f>
        <v/>
      </c>
      <c r="X558" s="83" t="str">
        <f>IF(OR(C558="Resuelto",C558=""),"",SUM(N558,Q558,T558,W558))</f>
        <v/>
      </c>
      <c r="Y558" s="83" t="str">
        <f>IF(OR(C558="Resuelto",C558=""),"",SUM(M558,P558,S558,V558))</f>
        <v/>
      </c>
      <c r="Z558" s="83" t="str">
        <f>IF(OR(C558="Resuelto",C558=""),"",SUM(L558,O558,R558,U558))</f>
        <v/>
      </c>
      <c r="AA558" s="16">
        <v>767</v>
      </c>
      <c r="AB558" s="16" t="str">
        <f t="shared" si="16"/>
        <v/>
      </c>
      <c r="AC558" s="71" t="str">
        <f t="shared" si="17"/>
        <v/>
      </c>
      <c r="AH558" s="74" t="str">
        <f>IF(AI558="","",MAX($AH$5:AH557)+1)</f>
        <v/>
      </c>
      <c r="AI558" s="23" t="str">
        <f>IF(G557="","",IF(COUNTIF($AI$11:AI557,G557)=0,G557,""))</f>
        <v/>
      </c>
      <c r="AJ558" s="23" t="str">
        <f t="shared" si="18"/>
        <v/>
      </c>
      <c r="AK558" s="69"/>
    </row>
    <row r="559" spans="1:37" x14ac:dyDescent="0.25">
      <c r="A559" s="81"/>
      <c r="B559" s="81"/>
      <c r="C559" s="81"/>
      <c r="D559" s="81"/>
      <c r="E559" s="80"/>
      <c r="F559" s="80"/>
      <c r="G559" s="81"/>
      <c r="H559" s="80"/>
      <c r="I559" s="82" t="str">
        <f t="shared" si="15"/>
        <v/>
      </c>
      <c r="J559" s="82"/>
      <c r="K559" s="82"/>
      <c r="L559" s="70" t="str">
        <f>IF(AND(C559="Abierto",D559="Urgente"),A559,"")</f>
        <v/>
      </c>
      <c r="M559" s="70" t="str">
        <f ca="1">IF(AND(C559="Abierto",D559="Urgente"),TODAY()-E559,"")</f>
        <v/>
      </c>
      <c r="N559" s="70" t="str">
        <f>IF(AND(C559="Abierto",D559="Urgente"),RANK(M559,$M$13:$M$787,0)+COUNTIF($M$13:M559,M559)-1,"")</f>
        <v/>
      </c>
      <c r="O559" s="70" t="str">
        <f>IF(AND(C559="Abierto",D559="Alta"),A559,"")</f>
        <v/>
      </c>
      <c r="P559" s="70" t="str">
        <f ca="1">IF(AND(C559="Abierto",D559="Alta"),TODAY()-E559,"")</f>
        <v/>
      </c>
      <c r="Q559" s="70" t="str">
        <f>IF(AND(C559="Abierto",D559="Alta"),RANK(P559,$P$13:$P$787,0)+COUNTIF($P$13:P559,P559)-1+MAX(N:N),"")</f>
        <v/>
      </c>
      <c r="R559" s="70" t="str">
        <f>IF(AND(C559="Abierto",D559="Media"),A559,"")</f>
        <v/>
      </c>
      <c r="S559" s="70" t="str">
        <f ca="1">IF(AND(C559="Abierto",D559="Media"),TODAY()-E559,"")</f>
        <v/>
      </c>
      <c r="T559" s="70" t="str">
        <f>IF(AND(C559="Abierto",D559="Media"),RANK(S559,$S$13:$S$787,0)+COUNTIF($S$13:S559,S559)-1+MAX(N:N,Q:Q),"")</f>
        <v/>
      </c>
      <c r="U559" s="70" t="str">
        <f>IF(AND(C559="Abierto",D559="Baja"),A559,"")</f>
        <v/>
      </c>
      <c r="V559" s="70" t="str">
        <f ca="1">IF(AND(C559="Abierto",D559="Baja"),TODAY()-E559,"")</f>
        <v/>
      </c>
      <c r="W559" s="70" t="str">
        <f>IF(AND(C559="Abierto",D559="Baja"),RANK(V559,$V$13:$V$787,0)+COUNTIF($V$13:V559,V559)-1+MAX(N:N,Q:Q,T:T),"")</f>
        <v/>
      </c>
      <c r="X559" s="83" t="str">
        <f>IF(OR(C559="Resuelto",C559=""),"",SUM(N559,Q559,T559,W559))</f>
        <v/>
      </c>
      <c r="Y559" s="83" t="str">
        <f>IF(OR(C559="Resuelto",C559=""),"",SUM(M559,P559,S559,V559))</f>
        <v/>
      </c>
      <c r="Z559" s="83" t="str">
        <f>IF(OR(C559="Resuelto",C559=""),"",SUM(L559,O559,R559,U559))</f>
        <v/>
      </c>
      <c r="AA559" s="16">
        <v>768</v>
      </c>
      <c r="AB559" s="16" t="str">
        <f t="shared" si="16"/>
        <v/>
      </c>
      <c r="AC559" s="71" t="str">
        <f t="shared" si="17"/>
        <v/>
      </c>
      <c r="AH559" s="74" t="str">
        <f>IF(AI559="","",MAX($AH$5:AH558)+1)</f>
        <v/>
      </c>
      <c r="AI559" s="23" t="str">
        <f>IF(G558="","",IF(COUNTIF($AI$11:AI558,G558)=0,G558,""))</f>
        <v/>
      </c>
      <c r="AJ559" s="23" t="str">
        <f t="shared" si="18"/>
        <v/>
      </c>
      <c r="AK559" s="69"/>
    </row>
    <row r="560" spans="1:37" x14ac:dyDescent="0.25">
      <c r="A560" s="81"/>
      <c r="B560" s="81"/>
      <c r="C560" s="81"/>
      <c r="D560" s="81"/>
      <c r="E560" s="80"/>
      <c r="F560" s="80"/>
      <c r="G560" s="81"/>
      <c r="H560" s="80"/>
      <c r="I560" s="82" t="str">
        <f t="shared" si="15"/>
        <v/>
      </c>
      <c r="J560" s="82"/>
      <c r="K560" s="82"/>
      <c r="L560" s="70" t="str">
        <f>IF(AND(C560="Abierto",D560="Urgente"),A560,"")</f>
        <v/>
      </c>
      <c r="M560" s="70" t="str">
        <f ca="1">IF(AND(C560="Abierto",D560="Urgente"),TODAY()-E560,"")</f>
        <v/>
      </c>
      <c r="N560" s="70" t="str">
        <f>IF(AND(C560="Abierto",D560="Urgente"),RANK(M560,$M$13:$M$787,0)+COUNTIF($M$13:M560,M560)-1,"")</f>
        <v/>
      </c>
      <c r="O560" s="70" t="str">
        <f>IF(AND(C560="Abierto",D560="Alta"),A560,"")</f>
        <v/>
      </c>
      <c r="P560" s="70" t="str">
        <f ca="1">IF(AND(C560="Abierto",D560="Alta"),TODAY()-E560,"")</f>
        <v/>
      </c>
      <c r="Q560" s="70" t="str">
        <f>IF(AND(C560="Abierto",D560="Alta"),RANK(P560,$P$13:$P$787,0)+COUNTIF($P$13:P560,P560)-1+MAX(N:N),"")</f>
        <v/>
      </c>
      <c r="R560" s="70" t="str">
        <f>IF(AND(C560="Abierto",D560="Media"),A560,"")</f>
        <v/>
      </c>
      <c r="S560" s="70" t="str">
        <f ca="1">IF(AND(C560="Abierto",D560="Media"),TODAY()-E560,"")</f>
        <v/>
      </c>
      <c r="T560" s="70" t="str">
        <f>IF(AND(C560="Abierto",D560="Media"),RANK(S560,$S$13:$S$787,0)+COUNTIF($S$13:S560,S560)-1+MAX(N:N,Q:Q),"")</f>
        <v/>
      </c>
      <c r="U560" s="70" t="str">
        <f>IF(AND(C560="Abierto",D560="Baja"),A560,"")</f>
        <v/>
      </c>
      <c r="V560" s="70" t="str">
        <f ca="1">IF(AND(C560="Abierto",D560="Baja"),TODAY()-E560,"")</f>
        <v/>
      </c>
      <c r="W560" s="70" t="str">
        <f>IF(AND(C560="Abierto",D560="Baja"),RANK(V560,$V$13:$V$787,0)+COUNTIF($V$13:V560,V560)-1+MAX(N:N,Q:Q,T:T),"")</f>
        <v/>
      </c>
      <c r="X560" s="83" t="str">
        <f>IF(OR(C560="Resuelto",C560=""),"",SUM(N560,Q560,T560,W560))</f>
        <v/>
      </c>
      <c r="Y560" s="83" t="str">
        <f>IF(OR(C560="Resuelto",C560=""),"",SUM(M560,P560,S560,V560))</f>
        <v/>
      </c>
      <c r="Z560" s="83" t="str">
        <f>IF(OR(C560="Resuelto",C560=""),"",SUM(L560,O560,R560,U560))</f>
        <v/>
      </c>
      <c r="AA560" s="16">
        <v>769</v>
      </c>
      <c r="AB560" s="16" t="str">
        <f t="shared" si="16"/>
        <v/>
      </c>
      <c r="AC560" s="71" t="str">
        <f t="shared" si="17"/>
        <v/>
      </c>
      <c r="AH560" s="74" t="str">
        <f>IF(AI560="","",MAX($AH$5:AH559)+1)</f>
        <v/>
      </c>
      <c r="AI560" s="23" t="str">
        <f>IF(G559="","",IF(COUNTIF($AI$11:AI559,G559)=0,G559,""))</f>
        <v/>
      </c>
      <c r="AJ560" s="23" t="str">
        <f t="shared" si="18"/>
        <v/>
      </c>
      <c r="AK560" s="69"/>
    </row>
    <row r="561" spans="1:37" x14ac:dyDescent="0.25">
      <c r="A561" s="81"/>
      <c r="B561" s="81"/>
      <c r="C561" s="81"/>
      <c r="D561" s="81"/>
      <c r="E561" s="80"/>
      <c r="F561" s="80"/>
      <c r="G561" s="81"/>
      <c r="H561" s="80"/>
      <c r="I561" s="82" t="str">
        <f t="shared" si="15"/>
        <v/>
      </c>
      <c r="J561" s="82"/>
      <c r="K561" s="82"/>
      <c r="L561" s="70" t="str">
        <f>IF(AND(C561="Abierto",D561="Urgente"),A561,"")</f>
        <v/>
      </c>
      <c r="M561" s="70" t="str">
        <f ca="1">IF(AND(C561="Abierto",D561="Urgente"),TODAY()-E561,"")</f>
        <v/>
      </c>
      <c r="N561" s="70" t="str">
        <f>IF(AND(C561="Abierto",D561="Urgente"),RANK(M561,$M$13:$M$787,0)+COUNTIF($M$13:M561,M561)-1,"")</f>
        <v/>
      </c>
      <c r="O561" s="70" t="str">
        <f>IF(AND(C561="Abierto",D561="Alta"),A561,"")</f>
        <v/>
      </c>
      <c r="P561" s="70" t="str">
        <f ca="1">IF(AND(C561="Abierto",D561="Alta"),TODAY()-E561,"")</f>
        <v/>
      </c>
      <c r="Q561" s="70" t="str">
        <f>IF(AND(C561="Abierto",D561="Alta"),RANK(P561,$P$13:$P$787,0)+COUNTIF($P$13:P561,P561)-1+MAX(N:N),"")</f>
        <v/>
      </c>
      <c r="R561" s="70" t="str">
        <f>IF(AND(C561="Abierto",D561="Media"),A561,"")</f>
        <v/>
      </c>
      <c r="S561" s="70" t="str">
        <f ca="1">IF(AND(C561="Abierto",D561="Media"),TODAY()-E561,"")</f>
        <v/>
      </c>
      <c r="T561" s="70" t="str">
        <f>IF(AND(C561="Abierto",D561="Media"),RANK(S561,$S$13:$S$787,0)+COUNTIF($S$13:S561,S561)-1+MAX(N:N,Q:Q),"")</f>
        <v/>
      </c>
      <c r="U561" s="70" t="str">
        <f>IF(AND(C561="Abierto",D561="Baja"),A561,"")</f>
        <v/>
      </c>
      <c r="V561" s="70" t="str">
        <f ca="1">IF(AND(C561="Abierto",D561="Baja"),TODAY()-E561,"")</f>
        <v/>
      </c>
      <c r="W561" s="70" t="str">
        <f>IF(AND(C561="Abierto",D561="Baja"),RANK(V561,$V$13:$V$787,0)+COUNTIF($V$13:V561,V561)-1+MAX(N:N,Q:Q,T:T),"")</f>
        <v/>
      </c>
      <c r="X561" s="83" t="str">
        <f>IF(OR(C561="Resuelto",C561=""),"",SUM(N561,Q561,T561,W561))</f>
        <v/>
      </c>
      <c r="Y561" s="83" t="str">
        <f>IF(OR(C561="Resuelto",C561=""),"",SUM(M561,P561,S561,V561))</f>
        <v/>
      </c>
      <c r="Z561" s="83" t="str">
        <f>IF(OR(C561="Resuelto",C561=""),"",SUM(L561,O561,R561,U561))</f>
        <v/>
      </c>
      <c r="AA561" s="16">
        <v>770</v>
      </c>
      <c r="AB561" s="16" t="str">
        <f t="shared" si="16"/>
        <v/>
      </c>
      <c r="AC561" s="71" t="str">
        <f t="shared" si="17"/>
        <v/>
      </c>
      <c r="AH561" s="74" t="str">
        <f>IF(AI561="","",MAX($AH$5:AH560)+1)</f>
        <v/>
      </c>
      <c r="AI561" s="23" t="str">
        <f>IF(G560="","",IF(COUNTIF($AI$11:AI560,G560)=0,G560,""))</f>
        <v/>
      </c>
      <c r="AJ561" s="23" t="str">
        <f t="shared" si="18"/>
        <v/>
      </c>
      <c r="AK561" s="69"/>
    </row>
    <row r="562" spans="1:37" x14ac:dyDescent="0.25">
      <c r="A562" s="81"/>
      <c r="B562" s="81"/>
      <c r="C562" s="81"/>
      <c r="D562" s="81"/>
      <c r="E562" s="80"/>
      <c r="F562" s="80"/>
      <c r="G562" s="81"/>
      <c r="H562" s="80"/>
      <c r="I562" s="82" t="str">
        <f t="shared" si="15"/>
        <v/>
      </c>
      <c r="J562" s="82"/>
      <c r="K562" s="82"/>
      <c r="L562" s="70" t="str">
        <f>IF(AND(C562="Abierto",D562="Urgente"),A562,"")</f>
        <v/>
      </c>
      <c r="M562" s="70" t="str">
        <f ca="1">IF(AND(C562="Abierto",D562="Urgente"),TODAY()-E562,"")</f>
        <v/>
      </c>
      <c r="N562" s="70" t="str">
        <f>IF(AND(C562="Abierto",D562="Urgente"),RANK(M562,$M$13:$M$787,0)+COUNTIF($M$13:M562,M562)-1,"")</f>
        <v/>
      </c>
      <c r="O562" s="70" t="str">
        <f>IF(AND(C562="Abierto",D562="Alta"),A562,"")</f>
        <v/>
      </c>
      <c r="P562" s="70" t="str">
        <f ca="1">IF(AND(C562="Abierto",D562="Alta"),TODAY()-E562,"")</f>
        <v/>
      </c>
      <c r="Q562" s="70" t="str">
        <f>IF(AND(C562="Abierto",D562="Alta"),RANK(P562,$P$13:$P$787,0)+COUNTIF($P$13:P562,P562)-1+MAX(N:N),"")</f>
        <v/>
      </c>
      <c r="R562" s="70" t="str">
        <f>IF(AND(C562="Abierto",D562="Media"),A562,"")</f>
        <v/>
      </c>
      <c r="S562" s="70" t="str">
        <f ca="1">IF(AND(C562="Abierto",D562="Media"),TODAY()-E562,"")</f>
        <v/>
      </c>
      <c r="T562" s="70" t="str">
        <f>IF(AND(C562="Abierto",D562="Media"),RANK(S562,$S$13:$S$787,0)+COUNTIF($S$13:S562,S562)-1+MAX(N:N,Q:Q),"")</f>
        <v/>
      </c>
      <c r="U562" s="70" t="str">
        <f>IF(AND(C562="Abierto",D562="Baja"),A562,"")</f>
        <v/>
      </c>
      <c r="V562" s="70" t="str">
        <f ca="1">IF(AND(C562="Abierto",D562="Baja"),TODAY()-E562,"")</f>
        <v/>
      </c>
      <c r="W562" s="70" t="str">
        <f>IF(AND(C562="Abierto",D562="Baja"),RANK(V562,$V$13:$V$787,0)+COUNTIF($V$13:V562,V562)-1+MAX(N:N,Q:Q,T:T),"")</f>
        <v/>
      </c>
      <c r="X562" s="83" t="str">
        <f>IF(OR(C562="Resuelto",C562=""),"",SUM(N562,Q562,T562,W562))</f>
        <v/>
      </c>
      <c r="Y562" s="83" t="str">
        <f>IF(OR(C562="Resuelto",C562=""),"",SUM(M562,P562,S562,V562))</f>
        <v/>
      </c>
      <c r="Z562" s="83" t="str">
        <f>IF(OR(C562="Resuelto",C562=""),"",SUM(L562,O562,R562,U562))</f>
        <v/>
      </c>
      <c r="AA562" s="16">
        <v>771</v>
      </c>
      <c r="AB562" s="16" t="str">
        <f t="shared" si="16"/>
        <v/>
      </c>
      <c r="AC562" s="71" t="str">
        <f t="shared" si="17"/>
        <v/>
      </c>
      <c r="AH562" s="74" t="str">
        <f>IF(AI562="","",MAX($AH$5:AH561)+1)</f>
        <v/>
      </c>
      <c r="AI562" s="23" t="str">
        <f>IF(G561="","",IF(COUNTIF($AI$11:AI561,G561)=0,G561,""))</f>
        <v/>
      </c>
      <c r="AJ562" s="23" t="str">
        <f t="shared" si="18"/>
        <v/>
      </c>
      <c r="AK562" s="69"/>
    </row>
    <row r="563" spans="1:37" x14ac:dyDescent="0.25">
      <c r="A563" s="81"/>
      <c r="B563" s="81"/>
      <c r="C563" s="81"/>
      <c r="D563" s="81"/>
      <c r="E563" s="80"/>
      <c r="F563" s="80"/>
      <c r="G563" s="81"/>
      <c r="H563" s="80"/>
      <c r="I563" s="82" t="str">
        <f t="shared" si="15"/>
        <v/>
      </c>
      <c r="J563" s="82"/>
      <c r="K563" s="82"/>
      <c r="L563" s="70" t="str">
        <f>IF(AND(C563="Abierto",D563="Urgente"),A563,"")</f>
        <v/>
      </c>
      <c r="M563" s="70" t="str">
        <f ca="1">IF(AND(C563="Abierto",D563="Urgente"),TODAY()-E563,"")</f>
        <v/>
      </c>
      <c r="N563" s="70" t="str">
        <f>IF(AND(C563="Abierto",D563="Urgente"),RANK(M563,$M$13:$M$787,0)+COUNTIF($M$13:M563,M563)-1,"")</f>
        <v/>
      </c>
      <c r="O563" s="70" t="str">
        <f>IF(AND(C563="Abierto",D563="Alta"),A563,"")</f>
        <v/>
      </c>
      <c r="P563" s="70" t="str">
        <f ca="1">IF(AND(C563="Abierto",D563="Alta"),TODAY()-E563,"")</f>
        <v/>
      </c>
      <c r="Q563" s="70" t="str">
        <f>IF(AND(C563="Abierto",D563="Alta"),RANK(P563,$P$13:$P$787,0)+COUNTIF($P$13:P563,P563)-1+MAX(N:N),"")</f>
        <v/>
      </c>
      <c r="R563" s="70" t="str">
        <f>IF(AND(C563="Abierto",D563="Media"),A563,"")</f>
        <v/>
      </c>
      <c r="S563" s="70" t="str">
        <f ca="1">IF(AND(C563="Abierto",D563="Media"),TODAY()-E563,"")</f>
        <v/>
      </c>
      <c r="T563" s="70" t="str">
        <f>IF(AND(C563="Abierto",D563="Media"),RANK(S563,$S$13:$S$787,0)+COUNTIF($S$13:S563,S563)-1+MAX(N:N,Q:Q),"")</f>
        <v/>
      </c>
      <c r="U563" s="70" t="str">
        <f>IF(AND(C563="Abierto",D563="Baja"),A563,"")</f>
        <v/>
      </c>
      <c r="V563" s="70" t="str">
        <f ca="1">IF(AND(C563="Abierto",D563="Baja"),TODAY()-E563,"")</f>
        <v/>
      </c>
      <c r="W563" s="70" t="str">
        <f>IF(AND(C563="Abierto",D563="Baja"),RANK(V563,$V$13:$V$787,0)+COUNTIF($V$13:V563,V563)-1+MAX(N:N,Q:Q,T:T),"")</f>
        <v/>
      </c>
      <c r="X563" s="83" t="str">
        <f>IF(OR(C563="Resuelto",C563=""),"",SUM(N563,Q563,T563,W563))</f>
        <v/>
      </c>
      <c r="Y563" s="83" t="str">
        <f>IF(OR(C563="Resuelto",C563=""),"",SUM(M563,P563,S563,V563))</f>
        <v/>
      </c>
      <c r="Z563" s="83" t="str">
        <f>IF(OR(C563="Resuelto",C563=""),"",SUM(L563,O563,R563,U563))</f>
        <v/>
      </c>
      <c r="AA563" s="16">
        <v>772</v>
      </c>
      <c r="AB563" s="16" t="str">
        <f t="shared" si="16"/>
        <v/>
      </c>
      <c r="AC563" s="71" t="str">
        <f t="shared" si="17"/>
        <v/>
      </c>
      <c r="AH563" s="74" t="str">
        <f>IF(AI563="","",MAX($AH$5:AH562)+1)</f>
        <v/>
      </c>
      <c r="AI563" s="23" t="str">
        <f>IF(G562="","",IF(COUNTIF($AI$11:AI562,G562)=0,G562,""))</f>
        <v/>
      </c>
      <c r="AJ563" s="23" t="str">
        <f t="shared" si="18"/>
        <v/>
      </c>
      <c r="AK563" s="69"/>
    </row>
    <row r="564" spans="1:37" x14ac:dyDescent="0.25">
      <c r="A564" s="81"/>
      <c r="B564" s="81"/>
      <c r="C564" s="81"/>
      <c r="D564" s="81"/>
      <c r="E564" s="80"/>
      <c r="F564" s="80"/>
      <c r="G564" s="81"/>
      <c r="H564" s="80"/>
      <c r="I564" s="82" t="str">
        <f t="shared" si="15"/>
        <v/>
      </c>
      <c r="J564" s="82"/>
      <c r="K564" s="82"/>
      <c r="L564" s="70" t="str">
        <f>IF(AND(C564="Abierto",D564="Urgente"),A564,"")</f>
        <v/>
      </c>
      <c r="M564" s="70" t="str">
        <f ca="1">IF(AND(C564="Abierto",D564="Urgente"),TODAY()-E564,"")</f>
        <v/>
      </c>
      <c r="N564" s="70" t="str">
        <f>IF(AND(C564="Abierto",D564="Urgente"),RANK(M564,$M$13:$M$787,0)+COUNTIF($M$13:M564,M564)-1,"")</f>
        <v/>
      </c>
      <c r="O564" s="70" t="str">
        <f>IF(AND(C564="Abierto",D564="Alta"),A564,"")</f>
        <v/>
      </c>
      <c r="P564" s="70" t="str">
        <f ca="1">IF(AND(C564="Abierto",D564="Alta"),TODAY()-E564,"")</f>
        <v/>
      </c>
      <c r="Q564" s="70" t="str">
        <f>IF(AND(C564="Abierto",D564="Alta"),RANK(P564,$P$13:$P$787,0)+COUNTIF($P$13:P564,P564)-1+MAX(N:N),"")</f>
        <v/>
      </c>
      <c r="R564" s="70" t="str">
        <f>IF(AND(C564="Abierto",D564="Media"),A564,"")</f>
        <v/>
      </c>
      <c r="S564" s="70" t="str">
        <f ca="1">IF(AND(C564="Abierto",D564="Media"),TODAY()-E564,"")</f>
        <v/>
      </c>
      <c r="T564" s="70" t="str">
        <f>IF(AND(C564="Abierto",D564="Media"),RANK(S564,$S$13:$S$787,0)+COUNTIF($S$13:S564,S564)-1+MAX(N:N,Q:Q),"")</f>
        <v/>
      </c>
      <c r="U564" s="70" t="str">
        <f>IF(AND(C564="Abierto",D564="Baja"),A564,"")</f>
        <v/>
      </c>
      <c r="V564" s="70" t="str">
        <f ca="1">IF(AND(C564="Abierto",D564="Baja"),TODAY()-E564,"")</f>
        <v/>
      </c>
      <c r="W564" s="70" t="str">
        <f>IF(AND(C564="Abierto",D564="Baja"),RANK(V564,$V$13:$V$787,0)+COUNTIF($V$13:V564,V564)-1+MAX(N:N,Q:Q,T:T),"")</f>
        <v/>
      </c>
      <c r="X564" s="83" t="str">
        <f>IF(OR(C564="Resuelto",C564=""),"",SUM(N564,Q564,T564,W564))</f>
        <v/>
      </c>
      <c r="Y564" s="83" t="str">
        <f>IF(OR(C564="Resuelto",C564=""),"",SUM(M564,P564,S564,V564))</f>
        <v/>
      </c>
      <c r="Z564" s="83" t="str">
        <f>IF(OR(C564="Resuelto",C564=""),"",SUM(L564,O564,R564,U564))</f>
        <v/>
      </c>
      <c r="AA564" s="16">
        <v>773</v>
      </c>
      <c r="AB564" s="16" t="str">
        <f t="shared" si="16"/>
        <v/>
      </c>
      <c r="AC564" s="71" t="str">
        <f t="shared" si="17"/>
        <v/>
      </c>
      <c r="AH564" s="74" t="str">
        <f>IF(AI564="","",MAX($AH$5:AH563)+1)</f>
        <v/>
      </c>
      <c r="AI564" s="23" t="str">
        <f>IF(G563="","",IF(COUNTIF($AI$11:AI563,G563)=0,G563,""))</f>
        <v/>
      </c>
      <c r="AJ564" s="23" t="str">
        <f t="shared" si="18"/>
        <v/>
      </c>
      <c r="AK564" s="69"/>
    </row>
    <row r="565" spans="1:37" x14ac:dyDescent="0.25">
      <c r="A565" s="81"/>
      <c r="B565" s="81"/>
      <c r="C565" s="81"/>
      <c r="D565" s="81"/>
      <c r="E565" s="80"/>
      <c r="F565" s="80"/>
      <c r="G565" s="81"/>
      <c r="H565" s="80"/>
      <c r="I565" s="82" t="str">
        <f t="shared" si="15"/>
        <v/>
      </c>
      <c r="J565" s="82"/>
      <c r="K565" s="82"/>
      <c r="L565" s="70" t="str">
        <f>IF(AND(C565="Abierto",D565="Urgente"),A565,"")</f>
        <v/>
      </c>
      <c r="M565" s="70" t="str">
        <f ca="1">IF(AND(C565="Abierto",D565="Urgente"),TODAY()-E565,"")</f>
        <v/>
      </c>
      <c r="N565" s="70" t="str">
        <f>IF(AND(C565="Abierto",D565="Urgente"),RANK(M565,$M$13:$M$787,0)+COUNTIF($M$13:M565,M565)-1,"")</f>
        <v/>
      </c>
      <c r="O565" s="70" t="str">
        <f>IF(AND(C565="Abierto",D565="Alta"),A565,"")</f>
        <v/>
      </c>
      <c r="P565" s="70" t="str">
        <f ca="1">IF(AND(C565="Abierto",D565="Alta"),TODAY()-E565,"")</f>
        <v/>
      </c>
      <c r="Q565" s="70" t="str">
        <f>IF(AND(C565="Abierto",D565="Alta"),RANK(P565,$P$13:$P$787,0)+COUNTIF($P$13:P565,P565)-1+MAX(N:N),"")</f>
        <v/>
      </c>
      <c r="R565" s="70" t="str">
        <f>IF(AND(C565="Abierto",D565="Media"),A565,"")</f>
        <v/>
      </c>
      <c r="S565" s="70" t="str">
        <f ca="1">IF(AND(C565="Abierto",D565="Media"),TODAY()-E565,"")</f>
        <v/>
      </c>
      <c r="T565" s="70" t="str">
        <f>IF(AND(C565="Abierto",D565="Media"),RANK(S565,$S$13:$S$787,0)+COUNTIF($S$13:S565,S565)-1+MAX(N:N,Q:Q),"")</f>
        <v/>
      </c>
      <c r="U565" s="70" t="str">
        <f>IF(AND(C565="Abierto",D565="Baja"),A565,"")</f>
        <v/>
      </c>
      <c r="V565" s="70" t="str">
        <f ca="1">IF(AND(C565="Abierto",D565="Baja"),TODAY()-E565,"")</f>
        <v/>
      </c>
      <c r="W565" s="70" t="str">
        <f>IF(AND(C565="Abierto",D565="Baja"),RANK(V565,$V$13:$V$787,0)+COUNTIF($V$13:V565,V565)-1+MAX(N:N,Q:Q,T:T),"")</f>
        <v/>
      </c>
      <c r="X565" s="83" t="str">
        <f>IF(OR(C565="Resuelto",C565=""),"",SUM(N565,Q565,T565,W565))</f>
        <v/>
      </c>
      <c r="Y565" s="83" t="str">
        <f>IF(OR(C565="Resuelto",C565=""),"",SUM(M565,P565,S565,V565))</f>
        <v/>
      </c>
      <c r="Z565" s="83" t="str">
        <f>IF(OR(C565="Resuelto",C565=""),"",SUM(L565,O565,R565,U565))</f>
        <v/>
      </c>
      <c r="AA565" s="16">
        <v>774</v>
      </c>
      <c r="AB565" s="16" t="str">
        <f t="shared" si="16"/>
        <v/>
      </c>
      <c r="AC565" s="71" t="str">
        <f t="shared" si="17"/>
        <v/>
      </c>
      <c r="AH565" s="74" t="str">
        <f>IF(AI565="","",MAX($AH$5:AH564)+1)</f>
        <v/>
      </c>
      <c r="AI565" s="23" t="str">
        <f>IF(G564="","",IF(COUNTIF($AI$11:AI564,G564)=0,G564,""))</f>
        <v/>
      </c>
      <c r="AJ565" s="23" t="str">
        <f t="shared" si="18"/>
        <v/>
      </c>
      <c r="AK565" s="69"/>
    </row>
    <row r="566" spans="1:37" x14ac:dyDescent="0.25">
      <c r="A566" s="81"/>
      <c r="B566" s="81"/>
      <c r="C566" s="81"/>
      <c r="D566" s="81"/>
      <c r="E566" s="80"/>
      <c r="F566" s="80"/>
      <c r="G566" s="81"/>
      <c r="H566" s="80"/>
      <c r="I566" s="82" t="str">
        <f t="shared" si="15"/>
        <v/>
      </c>
      <c r="J566" s="82"/>
      <c r="K566" s="82"/>
      <c r="L566" s="70" t="str">
        <f>IF(AND(C566="Abierto",D566="Urgente"),A566,"")</f>
        <v/>
      </c>
      <c r="M566" s="70" t="str">
        <f ca="1">IF(AND(C566="Abierto",D566="Urgente"),TODAY()-E566,"")</f>
        <v/>
      </c>
      <c r="N566" s="70" t="str">
        <f>IF(AND(C566="Abierto",D566="Urgente"),RANK(M566,$M$13:$M$787,0)+COUNTIF($M$13:M566,M566)-1,"")</f>
        <v/>
      </c>
      <c r="O566" s="70" t="str">
        <f>IF(AND(C566="Abierto",D566="Alta"),A566,"")</f>
        <v/>
      </c>
      <c r="P566" s="70" t="str">
        <f ca="1">IF(AND(C566="Abierto",D566="Alta"),TODAY()-E566,"")</f>
        <v/>
      </c>
      <c r="Q566" s="70" t="str">
        <f>IF(AND(C566="Abierto",D566="Alta"),RANK(P566,$P$13:$P$787,0)+COUNTIF($P$13:P566,P566)-1+MAX(N:N),"")</f>
        <v/>
      </c>
      <c r="R566" s="70" t="str">
        <f>IF(AND(C566="Abierto",D566="Media"),A566,"")</f>
        <v/>
      </c>
      <c r="S566" s="70" t="str">
        <f ca="1">IF(AND(C566="Abierto",D566="Media"),TODAY()-E566,"")</f>
        <v/>
      </c>
      <c r="T566" s="70" t="str">
        <f>IF(AND(C566="Abierto",D566="Media"),RANK(S566,$S$13:$S$787,0)+COUNTIF($S$13:S566,S566)-1+MAX(N:N,Q:Q),"")</f>
        <v/>
      </c>
      <c r="U566" s="70" t="str">
        <f>IF(AND(C566="Abierto",D566="Baja"),A566,"")</f>
        <v/>
      </c>
      <c r="V566" s="70" t="str">
        <f ca="1">IF(AND(C566="Abierto",D566="Baja"),TODAY()-E566,"")</f>
        <v/>
      </c>
      <c r="W566" s="70" t="str">
        <f>IF(AND(C566="Abierto",D566="Baja"),RANK(V566,$V$13:$V$787,0)+COUNTIF($V$13:V566,V566)-1+MAX(N:N,Q:Q,T:T),"")</f>
        <v/>
      </c>
      <c r="X566" s="83" t="str">
        <f>IF(OR(C566="Resuelto",C566=""),"",SUM(N566,Q566,T566,W566))</f>
        <v/>
      </c>
      <c r="Y566" s="83" t="str">
        <f>IF(OR(C566="Resuelto",C566=""),"",SUM(M566,P566,S566,V566))</f>
        <v/>
      </c>
      <c r="Z566" s="83" t="str">
        <f>IF(OR(C566="Resuelto",C566=""),"",SUM(L566,O566,R566,U566))</f>
        <v/>
      </c>
      <c r="AA566" s="16">
        <v>775</v>
      </c>
      <c r="AB566" s="16" t="str">
        <f t="shared" si="16"/>
        <v/>
      </c>
      <c r="AC566" s="71" t="str">
        <f t="shared" si="17"/>
        <v/>
      </c>
      <c r="AH566" s="74" t="str">
        <f>IF(AI566="","",MAX($AH$5:AH565)+1)</f>
        <v/>
      </c>
      <c r="AI566" s="23" t="str">
        <f>IF(G565="","",IF(COUNTIF($AI$11:AI565,G565)=0,G565,""))</f>
        <v/>
      </c>
      <c r="AJ566" s="23" t="str">
        <f t="shared" si="18"/>
        <v/>
      </c>
      <c r="AK566" s="69"/>
    </row>
    <row r="567" spans="1:37" x14ac:dyDescent="0.25">
      <c r="A567" s="81"/>
      <c r="B567" s="81"/>
      <c r="C567" s="81"/>
      <c r="D567" s="81"/>
      <c r="E567" s="80"/>
      <c r="F567" s="80"/>
      <c r="G567" s="81"/>
      <c r="H567" s="80"/>
      <c r="I567" s="82" t="str">
        <f t="shared" si="15"/>
        <v/>
      </c>
      <c r="J567" s="82"/>
      <c r="K567" s="82"/>
      <c r="L567" s="70" t="str">
        <f>IF(AND(C567="Abierto",D567="Urgente"),A567,"")</f>
        <v/>
      </c>
      <c r="M567" s="70" t="str">
        <f ca="1">IF(AND(C567="Abierto",D567="Urgente"),TODAY()-E567,"")</f>
        <v/>
      </c>
      <c r="N567" s="70" t="str">
        <f>IF(AND(C567="Abierto",D567="Urgente"),RANK(M567,$M$13:$M$787,0)+COUNTIF($M$13:M567,M567)-1,"")</f>
        <v/>
      </c>
      <c r="O567" s="70" t="str">
        <f>IF(AND(C567="Abierto",D567="Alta"),A567,"")</f>
        <v/>
      </c>
      <c r="P567" s="70" t="str">
        <f ca="1">IF(AND(C567="Abierto",D567="Alta"),TODAY()-E567,"")</f>
        <v/>
      </c>
      <c r="Q567" s="70" t="str">
        <f>IF(AND(C567="Abierto",D567="Alta"),RANK(P567,$P$13:$P$787,0)+COUNTIF($P$13:P567,P567)-1+MAX(N:N),"")</f>
        <v/>
      </c>
      <c r="R567" s="70" t="str">
        <f>IF(AND(C567="Abierto",D567="Media"),A567,"")</f>
        <v/>
      </c>
      <c r="S567" s="70" t="str">
        <f ca="1">IF(AND(C567="Abierto",D567="Media"),TODAY()-E567,"")</f>
        <v/>
      </c>
      <c r="T567" s="70" t="str">
        <f>IF(AND(C567="Abierto",D567="Media"),RANK(S567,$S$13:$S$787,0)+COUNTIF($S$13:S567,S567)-1+MAX(N:N,Q:Q),"")</f>
        <v/>
      </c>
      <c r="U567" s="70" t="str">
        <f>IF(AND(C567="Abierto",D567="Baja"),A567,"")</f>
        <v/>
      </c>
      <c r="V567" s="70" t="str">
        <f ca="1">IF(AND(C567="Abierto",D567="Baja"),TODAY()-E567,"")</f>
        <v/>
      </c>
      <c r="W567" s="70" t="str">
        <f>IF(AND(C567="Abierto",D567="Baja"),RANK(V567,$V$13:$V$787,0)+COUNTIF($V$13:V567,V567)-1+MAX(N:N,Q:Q,T:T),"")</f>
        <v/>
      </c>
      <c r="X567" s="83" t="str">
        <f>IF(OR(C567="Resuelto",C567=""),"",SUM(N567,Q567,T567,W567))</f>
        <v/>
      </c>
      <c r="Y567" s="83" t="str">
        <f>IF(OR(C567="Resuelto",C567=""),"",SUM(M567,P567,S567,V567))</f>
        <v/>
      </c>
      <c r="Z567" s="83" t="str">
        <f>IF(OR(C567="Resuelto",C567=""),"",SUM(L567,O567,R567,U567))</f>
        <v/>
      </c>
      <c r="AA567" s="16">
        <v>776</v>
      </c>
      <c r="AB567" s="16" t="str">
        <f t="shared" si="16"/>
        <v/>
      </c>
      <c r="AC567" s="71" t="str">
        <f t="shared" si="17"/>
        <v/>
      </c>
      <c r="AH567" s="74" t="str">
        <f>IF(AI567="","",MAX($AH$5:AH566)+1)</f>
        <v/>
      </c>
      <c r="AI567" s="23" t="str">
        <f>IF(G566="","",IF(COUNTIF($AI$11:AI566,G566)=0,G566,""))</f>
        <v/>
      </c>
      <c r="AJ567" s="23" t="str">
        <f t="shared" si="18"/>
        <v/>
      </c>
      <c r="AK567" s="69"/>
    </row>
    <row r="568" spans="1:37" x14ac:dyDescent="0.25">
      <c r="A568" s="81"/>
      <c r="B568" s="81"/>
      <c r="C568" s="81"/>
      <c r="D568" s="81"/>
      <c r="E568" s="80"/>
      <c r="F568" s="80"/>
      <c r="G568" s="81"/>
      <c r="H568" s="80"/>
      <c r="I568" s="82" t="str">
        <f t="shared" si="15"/>
        <v/>
      </c>
      <c r="J568" s="82"/>
      <c r="K568" s="82"/>
      <c r="L568" s="70" t="str">
        <f>IF(AND(C568="Abierto",D568="Urgente"),A568,"")</f>
        <v/>
      </c>
      <c r="M568" s="70" t="str">
        <f ca="1">IF(AND(C568="Abierto",D568="Urgente"),TODAY()-E568,"")</f>
        <v/>
      </c>
      <c r="N568" s="70" t="str">
        <f>IF(AND(C568="Abierto",D568="Urgente"),RANK(M568,$M$13:$M$787,0)+COUNTIF($M$13:M568,M568)-1,"")</f>
        <v/>
      </c>
      <c r="O568" s="70" t="str">
        <f>IF(AND(C568="Abierto",D568="Alta"),A568,"")</f>
        <v/>
      </c>
      <c r="P568" s="70" t="str">
        <f ca="1">IF(AND(C568="Abierto",D568="Alta"),TODAY()-E568,"")</f>
        <v/>
      </c>
      <c r="Q568" s="70" t="str">
        <f>IF(AND(C568="Abierto",D568="Alta"),RANK(P568,$P$13:$P$787,0)+COUNTIF($P$13:P568,P568)-1+MAX(N:N),"")</f>
        <v/>
      </c>
      <c r="R568" s="70" t="str">
        <f>IF(AND(C568="Abierto",D568="Media"),A568,"")</f>
        <v/>
      </c>
      <c r="S568" s="70" t="str">
        <f ca="1">IF(AND(C568="Abierto",D568="Media"),TODAY()-E568,"")</f>
        <v/>
      </c>
      <c r="T568" s="70" t="str">
        <f>IF(AND(C568="Abierto",D568="Media"),RANK(S568,$S$13:$S$787,0)+COUNTIF($S$13:S568,S568)-1+MAX(N:N,Q:Q),"")</f>
        <v/>
      </c>
      <c r="U568" s="70" t="str">
        <f>IF(AND(C568="Abierto",D568="Baja"),A568,"")</f>
        <v/>
      </c>
      <c r="V568" s="70" t="str">
        <f ca="1">IF(AND(C568="Abierto",D568="Baja"),TODAY()-E568,"")</f>
        <v/>
      </c>
      <c r="W568" s="70" t="str">
        <f>IF(AND(C568="Abierto",D568="Baja"),RANK(V568,$V$13:$V$787,0)+COUNTIF($V$13:V568,V568)-1+MAX(N:N,Q:Q,T:T),"")</f>
        <v/>
      </c>
      <c r="X568" s="83" t="str">
        <f>IF(OR(C568="Resuelto",C568=""),"",SUM(N568,Q568,T568,W568))</f>
        <v/>
      </c>
      <c r="Y568" s="83" t="str">
        <f>IF(OR(C568="Resuelto",C568=""),"",SUM(M568,P568,S568,V568))</f>
        <v/>
      </c>
      <c r="Z568" s="83" t="str">
        <f>IF(OR(C568="Resuelto",C568=""),"",SUM(L568,O568,R568,U568))</f>
        <v/>
      </c>
      <c r="AA568" s="16">
        <v>777</v>
      </c>
      <c r="AB568" s="16" t="str">
        <f t="shared" si="16"/>
        <v/>
      </c>
      <c r="AC568" s="71" t="str">
        <f t="shared" si="17"/>
        <v/>
      </c>
      <c r="AH568" s="74" t="str">
        <f>IF(AI568="","",MAX($AH$5:AH567)+1)</f>
        <v/>
      </c>
      <c r="AI568" s="23" t="str">
        <f>IF(G567="","",IF(COUNTIF($AI$11:AI567,G567)=0,G567,""))</f>
        <v/>
      </c>
      <c r="AJ568" s="23" t="str">
        <f t="shared" si="18"/>
        <v/>
      </c>
      <c r="AK568" s="69"/>
    </row>
    <row r="569" spans="1:37" x14ac:dyDescent="0.25">
      <c r="A569" s="81"/>
      <c r="B569" s="81"/>
      <c r="C569" s="81"/>
      <c r="D569" s="81"/>
      <c r="E569" s="80"/>
      <c r="F569" s="80"/>
      <c r="G569" s="81"/>
      <c r="H569" s="80"/>
      <c r="I569" s="82" t="str">
        <f t="shared" si="15"/>
        <v/>
      </c>
      <c r="J569" s="82"/>
      <c r="K569" s="82"/>
      <c r="L569" s="70" t="str">
        <f>IF(AND(C569="Abierto",D569="Urgente"),A569,"")</f>
        <v/>
      </c>
      <c r="M569" s="70" t="str">
        <f ca="1">IF(AND(C569="Abierto",D569="Urgente"),TODAY()-E569,"")</f>
        <v/>
      </c>
      <c r="N569" s="70" t="str">
        <f>IF(AND(C569="Abierto",D569="Urgente"),RANK(M569,$M$13:$M$787,0)+COUNTIF($M$13:M569,M569)-1,"")</f>
        <v/>
      </c>
      <c r="O569" s="70" t="str">
        <f>IF(AND(C569="Abierto",D569="Alta"),A569,"")</f>
        <v/>
      </c>
      <c r="P569" s="70" t="str">
        <f ca="1">IF(AND(C569="Abierto",D569="Alta"),TODAY()-E569,"")</f>
        <v/>
      </c>
      <c r="Q569" s="70" t="str">
        <f>IF(AND(C569="Abierto",D569="Alta"),RANK(P569,$P$13:$P$787,0)+COUNTIF($P$13:P569,P569)-1+MAX(N:N),"")</f>
        <v/>
      </c>
      <c r="R569" s="70" t="str">
        <f>IF(AND(C569="Abierto",D569="Media"),A569,"")</f>
        <v/>
      </c>
      <c r="S569" s="70" t="str">
        <f ca="1">IF(AND(C569="Abierto",D569="Media"),TODAY()-E569,"")</f>
        <v/>
      </c>
      <c r="T569" s="70" t="str">
        <f>IF(AND(C569="Abierto",D569="Media"),RANK(S569,$S$13:$S$787,0)+COUNTIF($S$13:S569,S569)-1+MAX(N:N,Q:Q),"")</f>
        <v/>
      </c>
      <c r="U569" s="70" t="str">
        <f>IF(AND(C569="Abierto",D569="Baja"),A569,"")</f>
        <v/>
      </c>
      <c r="V569" s="70" t="str">
        <f ca="1">IF(AND(C569="Abierto",D569="Baja"),TODAY()-E569,"")</f>
        <v/>
      </c>
      <c r="W569" s="70" t="str">
        <f>IF(AND(C569="Abierto",D569="Baja"),RANK(V569,$V$13:$V$787,0)+COUNTIF($V$13:V569,V569)-1+MAX(N:N,Q:Q,T:T),"")</f>
        <v/>
      </c>
      <c r="X569" s="83" t="str">
        <f>IF(OR(C569="Resuelto",C569=""),"",SUM(N569,Q569,T569,W569))</f>
        <v/>
      </c>
      <c r="Y569" s="83" t="str">
        <f>IF(OR(C569="Resuelto",C569=""),"",SUM(M569,P569,S569,V569))</f>
        <v/>
      </c>
      <c r="Z569" s="83" t="str">
        <f>IF(OR(C569="Resuelto",C569=""),"",SUM(L569,O569,R569,U569))</f>
        <v/>
      </c>
      <c r="AA569" s="16">
        <v>778</v>
      </c>
      <c r="AB569" s="16" t="str">
        <f t="shared" si="16"/>
        <v/>
      </c>
      <c r="AC569" s="71" t="str">
        <f t="shared" si="17"/>
        <v/>
      </c>
      <c r="AH569" s="74" t="str">
        <f>IF(AI569="","",MAX($AH$5:AH568)+1)</f>
        <v/>
      </c>
      <c r="AI569" s="23" t="str">
        <f>IF(G568="","",IF(COUNTIF($AI$11:AI568,G568)=0,G568,""))</f>
        <v/>
      </c>
      <c r="AJ569" s="23" t="str">
        <f t="shared" si="18"/>
        <v/>
      </c>
      <c r="AK569" s="69"/>
    </row>
    <row r="570" spans="1:37" x14ac:dyDescent="0.25">
      <c r="A570" s="81"/>
      <c r="B570" s="81"/>
      <c r="C570" s="81"/>
      <c r="D570" s="81"/>
      <c r="E570" s="80"/>
      <c r="F570" s="80"/>
      <c r="G570" s="81"/>
      <c r="H570" s="80"/>
      <c r="I570" s="82" t="str">
        <f t="shared" si="15"/>
        <v/>
      </c>
      <c r="J570" s="82"/>
      <c r="K570" s="82"/>
      <c r="L570" s="70" t="str">
        <f>IF(AND(C570="Abierto",D570="Urgente"),A570,"")</f>
        <v/>
      </c>
      <c r="M570" s="70" t="str">
        <f ca="1">IF(AND(C570="Abierto",D570="Urgente"),TODAY()-E570,"")</f>
        <v/>
      </c>
      <c r="N570" s="70" t="str">
        <f>IF(AND(C570="Abierto",D570="Urgente"),RANK(M570,$M$13:$M$787,0)+COUNTIF($M$13:M570,M570)-1,"")</f>
        <v/>
      </c>
      <c r="O570" s="70" t="str">
        <f>IF(AND(C570="Abierto",D570="Alta"),A570,"")</f>
        <v/>
      </c>
      <c r="P570" s="70" t="str">
        <f ca="1">IF(AND(C570="Abierto",D570="Alta"),TODAY()-E570,"")</f>
        <v/>
      </c>
      <c r="Q570" s="70" t="str">
        <f>IF(AND(C570="Abierto",D570="Alta"),RANK(P570,$P$13:$P$787,0)+COUNTIF($P$13:P570,P570)-1+MAX(N:N),"")</f>
        <v/>
      </c>
      <c r="R570" s="70" t="str">
        <f>IF(AND(C570="Abierto",D570="Media"),A570,"")</f>
        <v/>
      </c>
      <c r="S570" s="70" t="str">
        <f ca="1">IF(AND(C570="Abierto",D570="Media"),TODAY()-E570,"")</f>
        <v/>
      </c>
      <c r="T570" s="70" t="str">
        <f>IF(AND(C570="Abierto",D570="Media"),RANK(S570,$S$13:$S$787,0)+COUNTIF($S$13:S570,S570)-1+MAX(N:N,Q:Q),"")</f>
        <v/>
      </c>
      <c r="U570" s="70" t="str">
        <f>IF(AND(C570="Abierto",D570="Baja"),A570,"")</f>
        <v/>
      </c>
      <c r="V570" s="70" t="str">
        <f ca="1">IF(AND(C570="Abierto",D570="Baja"),TODAY()-E570,"")</f>
        <v/>
      </c>
      <c r="W570" s="70" t="str">
        <f>IF(AND(C570="Abierto",D570="Baja"),RANK(V570,$V$13:$V$787,0)+COUNTIF($V$13:V570,V570)-1+MAX(N:N,Q:Q,T:T),"")</f>
        <v/>
      </c>
      <c r="X570" s="83" t="str">
        <f>IF(OR(C570="Resuelto",C570=""),"",SUM(N570,Q570,T570,W570))</f>
        <v/>
      </c>
      <c r="Y570" s="83" t="str">
        <f>IF(OR(C570="Resuelto",C570=""),"",SUM(M570,P570,S570,V570))</f>
        <v/>
      </c>
      <c r="Z570" s="83" t="str">
        <f>IF(OR(C570="Resuelto",C570=""),"",SUM(L570,O570,R570,U570))</f>
        <v/>
      </c>
      <c r="AA570" s="16">
        <v>779</v>
      </c>
      <c r="AB570" s="16" t="str">
        <f t="shared" si="16"/>
        <v/>
      </c>
      <c r="AC570" s="71" t="str">
        <f t="shared" si="17"/>
        <v/>
      </c>
      <c r="AH570" s="74" t="str">
        <f>IF(AI570="","",MAX($AH$5:AH569)+1)</f>
        <v/>
      </c>
      <c r="AI570" s="23" t="str">
        <f>IF(G569="","",IF(COUNTIF($AI$11:AI569,G569)=0,G569,""))</f>
        <v/>
      </c>
      <c r="AJ570" s="23" t="str">
        <f t="shared" si="18"/>
        <v/>
      </c>
      <c r="AK570" s="69"/>
    </row>
    <row r="571" spans="1:37" x14ac:dyDescent="0.25">
      <c r="A571" s="81"/>
      <c r="B571" s="81"/>
      <c r="C571" s="81"/>
      <c r="D571" s="81"/>
      <c r="E571" s="80"/>
      <c r="F571" s="80"/>
      <c r="G571" s="81"/>
      <c r="H571" s="80"/>
      <c r="I571" s="82" t="str">
        <f t="shared" si="15"/>
        <v/>
      </c>
      <c r="J571" s="82"/>
      <c r="K571" s="82"/>
      <c r="L571" s="70" t="str">
        <f>IF(AND(C571="Abierto",D571="Urgente"),A571,"")</f>
        <v/>
      </c>
      <c r="M571" s="70" t="str">
        <f ca="1">IF(AND(C571="Abierto",D571="Urgente"),TODAY()-E571,"")</f>
        <v/>
      </c>
      <c r="N571" s="70" t="str">
        <f>IF(AND(C571="Abierto",D571="Urgente"),RANK(M571,$M$13:$M$787,0)+COUNTIF($M$13:M571,M571)-1,"")</f>
        <v/>
      </c>
      <c r="O571" s="70" t="str">
        <f>IF(AND(C571="Abierto",D571="Alta"),A571,"")</f>
        <v/>
      </c>
      <c r="P571" s="70" t="str">
        <f ca="1">IF(AND(C571="Abierto",D571="Alta"),TODAY()-E571,"")</f>
        <v/>
      </c>
      <c r="Q571" s="70" t="str">
        <f>IF(AND(C571="Abierto",D571="Alta"),RANK(P571,$P$13:$P$787,0)+COUNTIF($P$13:P571,P571)-1+MAX(N:N),"")</f>
        <v/>
      </c>
      <c r="R571" s="70" t="str">
        <f>IF(AND(C571="Abierto",D571="Media"),A571,"")</f>
        <v/>
      </c>
      <c r="S571" s="70" t="str">
        <f ca="1">IF(AND(C571="Abierto",D571="Media"),TODAY()-E571,"")</f>
        <v/>
      </c>
      <c r="T571" s="70" t="str">
        <f>IF(AND(C571="Abierto",D571="Media"),RANK(S571,$S$13:$S$787,0)+COUNTIF($S$13:S571,S571)-1+MAX(N:N,Q:Q),"")</f>
        <v/>
      </c>
      <c r="U571" s="70" t="str">
        <f>IF(AND(C571="Abierto",D571="Baja"),A571,"")</f>
        <v/>
      </c>
      <c r="V571" s="70" t="str">
        <f ca="1">IF(AND(C571="Abierto",D571="Baja"),TODAY()-E571,"")</f>
        <v/>
      </c>
      <c r="W571" s="70" t="str">
        <f>IF(AND(C571="Abierto",D571="Baja"),RANK(V571,$V$13:$V$787,0)+COUNTIF($V$13:V571,V571)-1+MAX(N:N,Q:Q,T:T),"")</f>
        <v/>
      </c>
      <c r="X571" s="83" t="str">
        <f>IF(OR(C571="Resuelto",C571=""),"",SUM(N571,Q571,T571,W571))</f>
        <v/>
      </c>
      <c r="Y571" s="83" t="str">
        <f>IF(OR(C571="Resuelto",C571=""),"",SUM(M571,P571,S571,V571))</f>
        <v/>
      </c>
      <c r="Z571" s="83" t="str">
        <f>IF(OR(C571="Resuelto",C571=""),"",SUM(L571,O571,R571,U571))</f>
        <v/>
      </c>
      <c r="AA571" s="16">
        <v>780</v>
      </c>
      <c r="AB571" s="16" t="str">
        <f t="shared" si="16"/>
        <v/>
      </c>
      <c r="AC571" s="71" t="str">
        <f t="shared" si="17"/>
        <v/>
      </c>
      <c r="AH571" s="74" t="str">
        <f>IF(AI571="","",MAX($AH$5:AH570)+1)</f>
        <v/>
      </c>
      <c r="AI571" s="23" t="str">
        <f>IF(G570="","",IF(COUNTIF($AI$11:AI570,G570)=0,G570,""))</f>
        <v/>
      </c>
      <c r="AJ571" s="23" t="str">
        <f t="shared" si="18"/>
        <v/>
      </c>
      <c r="AK571" s="69"/>
    </row>
    <row r="572" spans="1:37" x14ac:dyDescent="0.25">
      <c r="A572" s="81"/>
      <c r="B572" s="81"/>
      <c r="C572" s="81"/>
      <c r="D572" s="81"/>
      <c r="E572" s="80"/>
      <c r="F572" s="80"/>
      <c r="G572" s="81"/>
      <c r="H572" s="80"/>
      <c r="I572" s="82" t="str">
        <f t="shared" si="15"/>
        <v/>
      </c>
      <c r="J572" s="82"/>
      <c r="K572" s="82"/>
      <c r="L572" s="70" t="str">
        <f>IF(AND(C572="Abierto",D572="Urgente"),A572,"")</f>
        <v/>
      </c>
      <c r="M572" s="70" t="str">
        <f ca="1">IF(AND(C572="Abierto",D572="Urgente"),TODAY()-E572,"")</f>
        <v/>
      </c>
      <c r="N572" s="70" t="str">
        <f>IF(AND(C572="Abierto",D572="Urgente"),RANK(M572,$M$13:$M$787,0)+COUNTIF($M$13:M572,M572)-1,"")</f>
        <v/>
      </c>
      <c r="O572" s="70" t="str">
        <f>IF(AND(C572="Abierto",D572="Alta"),A572,"")</f>
        <v/>
      </c>
      <c r="P572" s="70" t="str">
        <f ca="1">IF(AND(C572="Abierto",D572="Alta"),TODAY()-E572,"")</f>
        <v/>
      </c>
      <c r="Q572" s="70" t="str">
        <f>IF(AND(C572="Abierto",D572="Alta"),RANK(P572,$P$13:$P$787,0)+COUNTIF($P$13:P572,P572)-1+MAX(N:N),"")</f>
        <v/>
      </c>
      <c r="R572" s="70" t="str">
        <f>IF(AND(C572="Abierto",D572="Media"),A572,"")</f>
        <v/>
      </c>
      <c r="S572" s="70" t="str">
        <f ca="1">IF(AND(C572="Abierto",D572="Media"),TODAY()-E572,"")</f>
        <v/>
      </c>
      <c r="T572" s="70" t="str">
        <f>IF(AND(C572="Abierto",D572="Media"),RANK(S572,$S$13:$S$787,0)+COUNTIF($S$13:S572,S572)-1+MAX(N:N,Q:Q),"")</f>
        <v/>
      </c>
      <c r="U572" s="70" t="str">
        <f>IF(AND(C572="Abierto",D572="Baja"),A572,"")</f>
        <v/>
      </c>
      <c r="V572" s="70" t="str">
        <f ca="1">IF(AND(C572="Abierto",D572="Baja"),TODAY()-E572,"")</f>
        <v/>
      </c>
      <c r="W572" s="70" t="str">
        <f>IF(AND(C572="Abierto",D572="Baja"),RANK(V572,$V$13:$V$787,0)+COUNTIF($V$13:V572,V572)-1+MAX(N:N,Q:Q,T:T),"")</f>
        <v/>
      </c>
      <c r="X572" s="83" t="str">
        <f>IF(OR(C572="Resuelto",C572=""),"",SUM(N572,Q572,T572,W572))</f>
        <v/>
      </c>
      <c r="Y572" s="83" t="str">
        <f>IF(OR(C572="Resuelto",C572=""),"",SUM(M572,P572,S572,V572))</f>
        <v/>
      </c>
      <c r="Z572" s="83" t="str">
        <f>IF(OR(C572="Resuelto",C572=""),"",SUM(L572,O572,R572,U572))</f>
        <v/>
      </c>
      <c r="AA572" s="16">
        <v>781</v>
      </c>
      <c r="AB572" s="16" t="str">
        <f t="shared" si="16"/>
        <v/>
      </c>
      <c r="AC572" s="71" t="str">
        <f t="shared" si="17"/>
        <v/>
      </c>
      <c r="AH572" s="74" t="str">
        <f>IF(AI572="","",MAX($AH$5:AH571)+1)</f>
        <v/>
      </c>
      <c r="AI572" s="23" t="str">
        <f>IF(G571="","",IF(COUNTIF($AI$11:AI571,G571)=0,G571,""))</f>
        <v/>
      </c>
      <c r="AJ572" s="23" t="str">
        <f t="shared" si="18"/>
        <v/>
      </c>
      <c r="AK572" s="69"/>
    </row>
    <row r="573" spans="1:37" x14ac:dyDescent="0.25">
      <c r="A573" s="81"/>
      <c r="B573" s="81"/>
      <c r="C573" s="81"/>
      <c r="D573" s="81"/>
      <c r="E573" s="80"/>
      <c r="F573" s="80"/>
      <c r="G573" s="81"/>
      <c r="H573" s="80"/>
      <c r="I573" s="82" t="str">
        <f t="shared" si="15"/>
        <v/>
      </c>
      <c r="J573" s="82"/>
      <c r="K573" s="82"/>
      <c r="L573" s="70" t="str">
        <f>IF(AND(C573="Abierto",D573="Urgente"),A573,"")</f>
        <v/>
      </c>
      <c r="M573" s="70" t="str">
        <f ca="1">IF(AND(C573="Abierto",D573="Urgente"),TODAY()-E573,"")</f>
        <v/>
      </c>
      <c r="N573" s="70" t="str">
        <f>IF(AND(C573="Abierto",D573="Urgente"),RANK(M573,$M$13:$M$787,0)+COUNTIF($M$13:M573,M573)-1,"")</f>
        <v/>
      </c>
      <c r="O573" s="70" t="str">
        <f>IF(AND(C573="Abierto",D573="Alta"),A573,"")</f>
        <v/>
      </c>
      <c r="P573" s="70" t="str">
        <f ca="1">IF(AND(C573="Abierto",D573="Alta"),TODAY()-E573,"")</f>
        <v/>
      </c>
      <c r="Q573" s="70" t="str">
        <f>IF(AND(C573="Abierto",D573="Alta"),RANK(P573,$P$13:$P$787,0)+COUNTIF($P$13:P573,P573)-1+MAX(N:N),"")</f>
        <v/>
      </c>
      <c r="R573" s="70" t="str">
        <f>IF(AND(C573="Abierto",D573="Media"),A573,"")</f>
        <v/>
      </c>
      <c r="S573" s="70" t="str">
        <f ca="1">IF(AND(C573="Abierto",D573="Media"),TODAY()-E573,"")</f>
        <v/>
      </c>
      <c r="T573" s="70" t="str">
        <f>IF(AND(C573="Abierto",D573="Media"),RANK(S573,$S$13:$S$787,0)+COUNTIF($S$13:S573,S573)-1+MAX(N:N,Q:Q),"")</f>
        <v/>
      </c>
      <c r="U573" s="70" t="str">
        <f>IF(AND(C573="Abierto",D573="Baja"),A573,"")</f>
        <v/>
      </c>
      <c r="V573" s="70" t="str">
        <f ca="1">IF(AND(C573="Abierto",D573="Baja"),TODAY()-E573,"")</f>
        <v/>
      </c>
      <c r="W573" s="70" t="str">
        <f>IF(AND(C573="Abierto",D573="Baja"),RANK(V573,$V$13:$V$787,0)+COUNTIF($V$13:V573,V573)-1+MAX(N:N,Q:Q,T:T),"")</f>
        <v/>
      </c>
      <c r="X573" s="83" t="str">
        <f>IF(OR(C573="Resuelto",C573=""),"",SUM(N573,Q573,T573,W573))</f>
        <v/>
      </c>
      <c r="Y573" s="83" t="str">
        <f>IF(OR(C573="Resuelto",C573=""),"",SUM(M573,P573,S573,V573))</f>
        <v/>
      </c>
      <c r="Z573" s="83" t="str">
        <f>IF(OR(C573="Resuelto",C573=""),"",SUM(L573,O573,R573,U573))</f>
        <v/>
      </c>
      <c r="AA573" s="16">
        <v>782</v>
      </c>
      <c r="AB573" s="16" t="str">
        <f t="shared" si="16"/>
        <v/>
      </c>
      <c r="AC573" s="71" t="str">
        <f t="shared" si="17"/>
        <v/>
      </c>
      <c r="AH573" s="74" t="str">
        <f>IF(AI573="","",MAX($AH$5:AH572)+1)</f>
        <v/>
      </c>
      <c r="AI573" s="23" t="str">
        <f>IF(G572="","",IF(COUNTIF($AI$11:AI572,G572)=0,G572,""))</f>
        <v/>
      </c>
      <c r="AJ573" s="23" t="str">
        <f t="shared" si="18"/>
        <v/>
      </c>
      <c r="AK573" s="69"/>
    </row>
    <row r="574" spans="1:37" x14ac:dyDescent="0.25">
      <c r="A574" s="81"/>
      <c r="B574" s="81"/>
      <c r="C574" s="81"/>
      <c r="D574" s="81"/>
      <c r="E574" s="80"/>
      <c r="F574" s="80"/>
      <c r="G574" s="81"/>
      <c r="H574" s="80"/>
      <c r="I574" s="82" t="str">
        <f t="shared" si="15"/>
        <v/>
      </c>
      <c r="J574" s="82"/>
      <c r="K574" s="82"/>
      <c r="L574" s="70" t="str">
        <f>IF(AND(C574="Abierto",D574="Urgente"),A574,"")</f>
        <v/>
      </c>
      <c r="M574" s="70" t="str">
        <f ca="1">IF(AND(C574="Abierto",D574="Urgente"),TODAY()-E574,"")</f>
        <v/>
      </c>
      <c r="N574" s="70" t="str">
        <f>IF(AND(C574="Abierto",D574="Urgente"),RANK(M574,$M$13:$M$787,0)+COUNTIF($M$13:M574,M574)-1,"")</f>
        <v/>
      </c>
      <c r="O574" s="70" t="str">
        <f>IF(AND(C574="Abierto",D574="Alta"),A574,"")</f>
        <v/>
      </c>
      <c r="P574" s="70" t="str">
        <f ca="1">IF(AND(C574="Abierto",D574="Alta"),TODAY()-E574,"")</f>
        <v/>
      </c>
      <c r="Q574" s="70" t="str">
        <f>IF(AND(C574="Abierto",D574="Alta"),RANK(P574,$P$13:$P$787,0)+COUNTIF($P$13:P574,P574)-1+MAX(N:N),"")</f>
        <v/>
      </c>
      <c r="R574" s="70" t="str">
        <f>IF(AND(C574="Abierto",D574="Media"),A574,"")</f>
        <v/>
      </c>
      <c r="S574" s="70" t="str">
        <f ca="1">IF(AND(C574="Abierto",D574="Media"),TODAY()-E574,"")</f>
        <v/>
      </c>
      <c r="T574" s="70" t="str">
        <f>IF(AND(C574="Abierto",D574="Media"),RANK(S574,$S$13:$S$787,0)+COUNTIF($S$13:S574,S574)-1+MAX(N:N,Q:Q),"")</f>
        <v/>
      </c>
      <c r="U574" s="70" t="str">
        <f>IF(AND(C574="Abierto",D574="Baja"),A574,"")</f>
        <v/>
      </c>
      <c r="V574" s="70" t="str">
        <f ca="1">IF(AND(C574="Abierto",D574="Baja"),TODAY()-E574,"")</f>
        <v/>
      </c>
      <c r="W574" s="70" t="str">
        <f>IF(AND(C574="Abierto",D574="Baja"),RANK(V574,$V$13:$V$787,0)+COUNTIF($V$13:V574,V574)-1+MAX(N:N,Q:Q,T:T),"")</f>
        <v/>
      </c>
      <c r="X574" s="83" t="str">
        <f>IF(OR(C574="Resuelto",C574=""),"",SUM(N574,Q574,T574,W574))</f>
        <v/>
      </c>
      <c r="Y574" s="83" t="str">
        <f>IF(OR(C574="Resuelto",C574=""),"",SUM(M574,P574,S574,V574))</f>
        <v/>
      </c>
      <c r="Z574" s="83" t="str">
        <f>IF(OR(C574="Resuelto",C574=""),"",SUM(L574,O574,R574,U574))</f>
        <v/>
      </c>
      <c r="AA574" s="16">
        <v>783</v>
      </c>
      <c r="AB574" s="16" t="str">
        <f t="shared" si="16"/>
        <v/>
      </c>
      <c r="AC574" s="71" t="str">
        <f t="shared" si="17"/>
        <v/>
      </c>
      <c r="AH574" s="74" t="str">
        <f>IF(AI574="","",MAX($AH$5:AH573)+1)</f>
        <v/>
      </c>
      <c r="AI574" s="23" t="str">
        <f>IF(G573="","",IF(COUNTIF($AI$11:AI573,G573)=0,G573,""))</f>
        <v/>
      </c>
      <c r="AJ574" s="23" t="str">
        <f t="shared" si="18"/>
        <v/>
      </c>
      <c r="AK574" s="69"/>
    </row>
    <row r="575" spans="1:37" x14ac:dyDescent="0.25">
      <c r="A575" s="81"/>
      <c r="B575" s="81"/>
      <c r="C575" s="81"/>
      <c r="D575" s="81"/>
      <c r="E575" s="80"/>
      <c r="F575" s="80"/>
      <c r="G575" s="81"/>
      <c r="H575" s="80"/>
      <c r="I575" s="82" t="str">
        <f t="shared" si="15"/>
        <v/>
      </c>
      <c r="J575" s="82"/>
      <c r="K575" s="82"/>
      <c r="L575" s="70" t="str">
        <f>IF(AND(C575="Abierto",D575="Urgente"),A575,"")</f>
        <v/>
      </c>
      <c r="M575" s="70" t="str">
        <f ca="1">IF(AND(C575="Abierto",D575="Urgente"),TODAY()-E575,"")</f>
        <v/>
      </c>
      <c r="N575" s="70" t="str">
        <f>IF(AND(C575="Abierto",D575="Urgente"),RANK(M575,$M$13:$M$787,0)+COUNTIF($M$13:M575,M575)-1,"")</f>
        <v/>
      </c>
      <c r="O575" s="70" t="str">
        <f>IF(AND(C575="Abierto",D575="Alta"),A575,"")</f>
        <v/>
      </c>
      <c r="P575" s="70" t="str">
        <f ca="1">IF(AND(C575="Abierto",D575="Alta"),TODAY()-E575,"")</f>
        <v/>
      </c>
      <c r="Q575" s="70" t="str">
        <f>IF(AND(C575="Abierto",D575="Alta"),RANK(P575,$P$13:$P$787,0)+COUNTIF($P$13:P575,P575)-1+MAX(N:N),"")</f>
        <v/>
      </c>
      <c r="R575" s="70" t="str">
        <f>IF(AND(C575="Abierto",D575="Media"),A575,"")</f>
        <v/>
      </c>
      <c r="S575" s="70" t="str">
        <f ca="1">IF(AND(C575="Abierto",D575="Media"),TODAY()-E575,"")</f>
        <v/>
      </c>
      <c r="T575" s="70" t="str">
        <f>IF(AND(C575="Abierto",D575="Media"),RANK(S575,$S$13:$S$787,0)+COUNTIF($S$13:S575,S575)-1+MAX(N:N,Q:Q),"")</f>
        <v/>
      </c>
      <c r="U575" s="70" t="str">
        <f>IF(AND(C575="Abierto",D575="Baja"),A575,"")</f>
        <v/>
      </c>
      <c r="V575" s="70" t="str">
        <f ca="1">IF(AND(C575="Abierto",D575="Baja"),TODAY()-E575,"")</f>
        <v/>
      </c>
      <c r="W575" s="70" t="str">
        <f>IF(AND(C575="Abierto",D575="Baja"),RANK(V575,$V$13:$V$787,0)+COUNTIF($V$13:V575,V575)-1+MAX(N:N,Q:Q,T:T),"")</f>
        <v/>
      </c>
      <c r="X575" s="83" t="str">
        <f>IF(OR(C575="Resuelto",C575=""),"",SUM(N575,Q575,T575,W575))</f>
        <v/>
      </c>
      <c r="Y575" s="83" t="str">
        <f>IF(OR(C575="Resuelto",C575=""),"",SUM(M575,P575,S575,V575))</f>
        <v/>
      </c>
      <c r="Z575" s="83" t="str">
        <f>IF(OR(C575="Resuelto",C575=""),"",SUM(L575,O575,R575,U575))</f>
        <v/>
      </c>
      <c r="AA575" s="16">
        <v>784</v>
      </c>
      <c r="AB575" s="16" t="str">
        <f t="shared" si="16"/>
        <v/>
      </c>
      <c r="AC575" s="71" t="str">
        <f t="shared" si="17"/>
        <v/>
      </c>
      <c r="AH575" s="74" t="str">
        <f>IF(AI575="","",MAX($AH$5:AH574)+1)</f>
        <v/>
      </c>
      <c r="AI575" s="23" t="str">
        <f>IF(G574="","",IF(COUNTIF($AI$11:AI574,G574)=0,G574,""))</f>
        <v/>
      </c>
      <c r="AJ575" s="23" t="str">
        <f t="shared" si="18"/>
        <v/>
      </c>
      <c r="AK575" s="69"/>
    </row>
    <row r="576" spans="1:37" x14ac:dyDescent="0.25">
      <c r="A576" s="81"/>
      <c r="B576" s="81"/>
      <c r="C576" s="81"/>
      <c r="D576" s="81"/>
      <c r="E576" s="80"/>
      <c r="F576" s="80"/>
      <c r="G576" s="81"/>
      <c r="H576" s="80"/>
      <c r="I576" s="82" t="str">
        <f t="shared" si="15"/>
        <v/>
      </c>
      <c r="J576" s="82"/>
      <c r="K576" s="82"/>
      <c r="L576" s="70" t="str">
        <f>IF(AND(C576="Abierto",D576="Urgente"),A576,"")</f>
        <v/>
      </c>
      <c r="M576" s="70" t="str">
        <f ca="1">IF(AND(C576="Abierto",D576="Urgente"),TODAY()-E576,"")</f>
        <v/>
      </c>
      <c r="N576" s="70" t="str">
        <f>IF(AND(C576="Abierto",D576="Urgente"),RANK(M576,$M$13:$M$787,0)+COUNTIF($M$13:M576,M576)-1,"")</f>
        <v/>
      </c>
      <c r="O576" s="70" t="str">
        <f>IF(AND(C576="Abierto",D576="Alta"),A576,"")</f>
        <v/>
      </c>
      <c r="P576" s="70" t="str">
        <f ca="1">IF(AND(C576="Abierto",D576="Alta"),TODAY()-E576,"")</f>
        <v/>
      </c>
      <c r="Q576" s="70" t="str">
        <f>IF(AND(C576="Abierto",D576="Alta"),RANK(P576,$P$13:$P$787,0)+COUNTIF($P$13:P576,P576)-1+MAX(N:N),"")</f>
        <v/>
      </c>
      <c r="R576" s="70" t="str">
        <f>IF(AND(C576="Abierto",D576="Media"),A576,"")</f>
        <v/>
      </c>
      <c r="S576" s="70" t="str">
        <f ca="1">IF(AND(C576="Abierto",D576="Media"),TODAY()-E576,"")</f>
        <v/>
      </c>
      <c r="T576" s="70" t="str">
        <f>IF(AND(C576="Abierto",D576="Media"),RANK(S576,$S$13:$S$787,0)+COUNTIF($S$13:S576,S576)-1+MAX(N:N,Q:Q),"")</f>
        <v/>
      </c>
      <c r="U576" s="70" t="str">
        <f>IF(AND(C576="Abierto",D576="Baja"),A576,"")</f>
        <v/>
      </c>
      <c r="V576" s="70" t="str">
        <f ca="1">IF(AND(C576="Abierto",D576="Baja"),TODAY()-E576,"")</f>
        <v/>
      </c>
      <c r="W576" s="70" t="str">
        <f>IF(AND(C576="Abierto",D576="Baja"),RANK(V576,$V$13:$V$787,0)+COUNTIF($V$13:V576,V576)-1+MAX(N:N,Q:Q,T:T),"")</f>
        <v/>
      </c>
      <c r="X576" s="83" t="str">
        <f>IF(OR(C576="Resuelto",C576=""),"",SUM(N576,Q576,T576,W576))</f>
        <v/>
      </c>
      <c r="Y576" s="83" t="str">
        <f>IF(OR(C576="Resuelto",C576=""),"",SUM(M576,P576,S576,V576))</f>
        <v/>
      </c>
      <c r="Z576" s="83" t="str">
        <f>IF(OR(C576="Resuelto",C576=""),"",SUM(L576,O576,R576,U576))</f>
        <v/>
      </c>
      <c r="AA576" s="16">
        <v>785</v>
      </c>
      <c r="AB576" s="16" t="str">
        <f t="shared" si="16"/>
        <v/>
      </c>
      <c r="AC576" s="71" t="str">
        <f t="shared" si="17"/>
        <v/>
      </c>
      <c r="AH576" s="74" t="str">
        <f>IF(AI576="","",MAX($AH$5:AH575)+1)</f>
        <v/>
      </c>
      <c r="AI576" s="23" t="str">
        <f>IF(G575="","",IF(COUNTIF($AI$11:AI575,G575)=0,G575,""))</f>
        <v/>
      </c>
      <c r="AJ576" s="23" t="str">
        <f t="shared" si="18"/>
        <v/>
      </c>
      <c r="AK576" s="69"/>
    </row>
    <row r="577" spans="1:37" x14ac:dyDescent="0.25">
      <c r="A577" s="81"/>
      <c r="B577" s="81"/>
      <c r="C577" s="81"/>
      <c r="D577" s="81"/>
      <c r="E577" s="80"/>
      <c r="F577" s="80"/>
      <c r="G577" s="81"/>
      <c r="H577" s="80"/>
      <c r="I577" s="82" t="str">
        <f t="shared" si="15"/>
        <v/>
      </c>
      <c r="J577" s="82"/>
      <c r="K577" s="82"/>
      <c r="L577" s="70" t="str">
        <f>IF(AND(C577="Abierto",D577="Urgente"),A577,"")</f>
        <v/>
      </c>
      <c r="M577" s="70" t="str">
        <f ca="1">IF(AND(C577="Abierto",D577="Urgente"),TODAY()-E577,"")</f>
        <v/>
      </c>
      <c r="N577" s="70" t="str">
        <f>IF(AND(C577="Abierto",D577="Urgente"),RANK(M577,$M$13:$M$787,0)+COUNTIF($M$13:M577,M577)-1,"")</f>
        <v/>
      </c>
      <c r="O577" s="70" t="str">
        <f>IF(AND(C577="Abierto",D577="Alta"),A577,"")</f>
        <v/>
      </c>
      <c r="P577" s="70" t="str">
        <f ca="1">IF(AND(C577="Abierto",D577="Alta"),TODAY()-E577,"")</f>
        <v/>
      </c>
      <c r="Q577" s="70" t="str">
        <f>IF(AND(C577="Abierto",D577="Alta"),RANK(P577,$P$13:$P$787,0)+COUNTIF($P$13:P577,P577)-1+MAX(N:N),"")</f>
        <v/>
      </c>
      <c r="R577" s="70" t="str">
        <f>IF(AND(C577="Abierto",D577="Media"),A577,"")</f>
        <v/>
      </c>
      <c r="S577" s="70" t="str">
        <f ca="1">IF(AND(C577="Abierto",D577="Media"),TODAY()-E577,"")</f>
        <v/>
      </c>
      <c r="T577" s="70" t="str">
        <f>IF(AND(C577="Abierto",D577="Media"),RANK(S577,$S$13:$S$787,0)+COUNTIF($S$13:S577,S577)-1+MAX(N:N,Q:Q),"")</f>
        <v/>
      </c>
      <c r="U577" s="70" t="str">
        <f>IF(AND(C577="Abierto",D577="Baja"),A577,"")</f>
        <v/>
      </c>
      <c r="V577" s="70" t="str">
        <f ca="1">IF(AND(C577="Abierto",D577="Baja"),TODAY()-E577,"")</f>
        <v/>
      </c>
      <c r="W577" s="70" t="str">
        <f>IF(AND(C577="Abierto",D577="Baja"),RANK(V577,$V$13:$V$787,0)+COUNTIF($V$13:V577,V577)-1+MAX(N:N,Q:Q,T:T),"")</f>
        <v/>
      </c>
      <c r="X577" s="83" t="str">
        <f>IF(OR(C577="Resuelto",C577=""),"",SUM(N577,Q577,T577,W577))</f>
        <v/>
      </c>
      <c r="Y577" s="83" t="str">
        <f>IF(OR(C577="Resuelto",C577=""),"",SUM(M577,P577,S577,V577))</f>
        <v/>
      </c>
      <c r="Z577" s="83" t="str">
        <f>IF(OR(C577="Resuelto",C577=""),"",SUM(L577,O577,R577,U577))</f>
        <v/>
      </c>
      <c r="AA577" s="16">
        <v>786</v>
      </c>
      <c r="AB577" s="16" t="str">
        <f t="shared" si="16"/>
        <v/>
      </c>
      <c r="AC577" s="71" t="str">
        <f t="shared" si="17"/>
        <v/>
      </c>
      <c r="AH577" s="74" t="str">
        <f>IF(AI577="","",MAX($AH$5:AH576)+1)</f>
        <v/>
      </c>
      <c r="AI577" s="23" t="str">
        <f>IF(G576="","",IF(COUNTIF($AI$11:AI576,G576)=0,G576,""))</f>
        <v/>
      </c>
      <c r="AJ577" s="23" t="str">
        <f t="shared" si="18"/>
        <v/>
      </c>
      <c r="AK577" s="69"/>
    </row>
    <row r="578" spans="1:37" x14ac:dyDescent="0.25">
      <c r="A578" s="81"/>
      <c r="B578" s="81"/>
      <c r="C578" s="81"/>
      <c r="D578" s="81"/>
      <c r="E578" s="80"/>
      <c r="F578" s="80"/>
      <c r="G578" s="81"/>
      <c r="H578" s="80"/>
      <c r="I578" s="82" t="str">
        <f t="shared" si="15"/>
        <v/>
      </c>
      <c r="J578" s="82"/>
      <c r="K578" s="82"/>
      <c r="L578" s="70" t="str">
        <f>IF(AND(C578="Abierto",D578="Urgente"),A578,"")</f>
        <v/>
      </c>
      <c r="M578" s="70" t="str">
        <f ca="1">IF(AND(C578="Abierto",D578="Urgente"),TODAY()-E578,"")</f>
        <v/>
      </c>
      <c r="N578" s="70" t="str">
        <f>IF(AND(C578="Abierto",D578="Urgente"),RANK(M578,$M$13:$M$787,0)+COUNTIF($M$13:M578,M578)-1,"")</f>
        <v/>
      </c>
      <c r="O578" s="70" t="str">
        <f>IF(AND(C578="Abierto",D578="Alta"),A578,"")</f>
        <v/>
      </c>
      <c r="P578" s="70" t="str">
        <f ca="1">IF(AND(C578="Abierto",D578="Alta"),TODAY()-E578,"")</f>
        <v/>
      </c>
      <c r="Q578" s="70" t="str">
        <f>IF(AND(C578="Abierto",D578="Alta"),RANK(P578,$P$13:$P$787,0)+COUNTIF($P$13:P578,P578)-1+MAX(N:N),"")</f>
        <v/>
      </c>
      <c r="R578" s="70" t="str">
        <f>IF(AND(C578="Abierto",D578="Media"),A578,"")</f>
        <v/>
      </c>
      <c r="S578" s="70" t="str">
        <f ca="1">IF(AND(C578="Abierto",D578="Media"),TODAY()-E578,"")</f>
        <v/>
      </c>
      <c r="T578" s="70" t="str">
        <f>IF(AND(C578="Abierto",D578="Media"),RANK(S578,$S$13:$S$787,0)+COUNTIF($S$13:S578,S578)-1+MAX(N:N,Q:Q),"")</f>
        <v/>
      </c>
      <c r="U578" s="70" t="str">
        <f>IF(AND(C578="Abierto",D578="Baja"),A578,"")</f>
        <v/>
      </c>
      <c r="V578" s="70" t="str">
        <f ca="1">IF(AND(C578="Abierto",D578="Baja"),TODAY()-E578,"")</f>
        <v/>
      </c>
      <c r="W578" s="70" t="str">
        <f>IF(AND(C578="Abierto",D578="Baja"),RANK(V578,$V$13:$V$787,0)+COUNTIF($V$13:V578,V578)-1+MAX(N:N,Q:Q,T:T),"")</f>
        <v/>
      </c>
      <c r="X578" s="83" t="str">
        <f>IF(OR(C578="Resuelto",C578=""),"",SUM(N578,Q578,T578,W578))</f>
        <v/>
      </c>
      <c r="Y578" s="83" t="str">
        <f>IF(OR(C578="Resuelto",C578=""),"",SUM(M578,P578,S578,V578))</f>
        <v/>
      </c>
      <c r="Z578" s="83" t="str">
        <f>IF(OR(C578="Resuelto",C578=""),"",SUM(L578,O578,R578,U578))</f>
        <v/>
      </c>
      <c r="AA578" s="16">
        <v>787</v>
      </c>
      <c r="AB578" s="16" t="str">
        <f t="shared" si="16"/>
        <v/>
      </c>
      <c r="AC578" s="71" t="str">
        <f t="shared" si="17"/>
        <v/>
      </c>
      <c r="AH578" s="74" t="str">
        <f>IF(AI578="","",MAX($AH$5:AH577)+1)</f>
        <v/>
      </c>
      <c r="AI578" s="23" t="str">
        <f>IF(G577="","",IF(COUNTIF($AI$11:AI577,G577)=0,G577,""))</f>
        <v/>
      </c>
      <c r="AJ578" s="23" t="str">
        <f t="shared" si="18"/>
        <v/>
      </c>
      <c r="AK578" s="69"/>
    </row>
    <row r="579" spans="1:37" x14ac:dyDescent="0.25">
      <c r="A579" s="81"/>
      <c r="B579" s="81"/>
      <c r="C579" s="81"/>
      <c r="D579" s="81"/>
      <c r="E579" s="80"/>
      <c r="F579" s="80"/>
      <c r="G579" s="81"/>
      <c r="H579" s="80"/>
      <c r="I579" s="82" t="str">
        <f t="shared" si="15"/>
        <v/>
      </c>
      <c r="J579" s="82"/>
      <c r="K579" s="82"/>
      <c r="L579" s="70" t="str">
        <f>IF(AND(C579="Abierto",D579="Urgente"),A579,"")</f>
        <v/>
      </c>
      <c r="M579" s="70" t="str">
        <f ca="1">IF(AND(C579="Abierto",D579="Urgente"),TODAY()-E579,"")</f>
        <v/>
      </c>
      <c r="N579" s="70" t="str">
        <f>IF(AND(C579="Abierto",D579="Urgente"),RANK(M579,$M$13:$M$787,0)+COUNTIF($M$13:M579,M579)-1,"")</f>
        <v/>
      </c>
      <c r="O579" s="70" t="str">
        <f>IF(AND(C579="Abierto",D579="Alta"),A579,"")</f>
        <v/>
      </c>
      <c r="P579" s="70" t="str">
        <f ca="1">IF(AND(C579="Abierto",D579="Alta"),TODAY()-E579,"")</f>
        <v/>
      </c>
      <c r="Q579" s="70" t="str">
        <f>IF(AND(C579="Abierto",D579="Alta"),RANK(P579,$P$13:$P$787,0)+COUNTIF($P$13:P579,P579)-1+MAX(N:N),"")</f>
        <v/>
      </c>
      <c r="R579" s="70" t="str">
        <f>IF(AND(C579="Abierto",D579="Media"),A579,"")</f>
        <v/>
      </c>
      <c r="S579" s="70" t="str">
        <f ca="1">IF(AND(C579="Abierto",D579="Media"),TODAY()-E579,"")</f>
        <v/>
      </c>
      <c r="T579" s="70" t="str">
        <f>IF(AND(C579="Abierto",D579="Media"),RANK(S579,$S$13:$S$787,0)+COUNTIF($S$13:S579,S579)-1+MAX(N:N,Q:Q),"")</f>
        <v/>
      </c>
      <c r="U579" s="70" t="str">
        <f>IF(AND(C579="Abierto",D579="Baja"),A579,"")</f>
        <v/>
      </c>
      <c r="V579" s="70" t="str">
        <f ca="1">IF(AND(C579="Abierto",D579="Baja"),TODAY()-E579,"")</f>
        <v/>
      </c>
      <c r="W579" s="70" t="str">
        <f>IF(AND(C579="Abierto",D579="Baja"),RANK(V579,$V$13:$V$787,0)+COUNTIF($V$13:V579,V579)-1+MAX(N:N,Q:Q,T:T),"")</f>
        <v/>
      </c>
      <c r="X579" s="83" t="str">
        <f>IF(OR(C579="Resuelto",C579=""),"",SUM(N579,Q579,T579,W579))</f>
        <v/>
      </c>
      <c r="Y579" s="83" t="str">
        <f>IF(OR(C579="Resuelto",C579=""),"",SUM(M579,P579,S579,V579))</f>
        <v/>
      </c>
      <c r="Z579" s="83" t="str">
        <f>IF(OR(C579="Resuelto",C579=""),"",SUM(L579,O579,R579,U579))</f>
        <v/>
      </c>
      <c r="AA579" s="16">
        <v>788</v>
      </c>
      <c r="AB579" s="16" t="str">
        <f t="shared" si="16"/>
        <v/>
      </c>
      <c r="AC579" s="71" t="str">
        <f t="shared" si="17"/>
        <v/>
      </c>
      <c r="AH579" s="74" t="str">
        <f>IF(AI579="","",MAX($AH$5:AH578)+1)</f>
        <v/>
      </c>
      <c r="AI579" s="23" t="str">
        <f>IF(G578="","",IF(COUNTIF($AI$11:AI578,G578)=0,G578,""))</f>
        <v/>
      </c>
      <c r="AJ579" s="23" t="str">
        <f t="shared" si="18"/>
        <v/>
      </c>
      <c r="AK579" s="69"/>
    </row>
    <row r="580" spans="1:37" x14ac:dyDescent="0.25">
      <c r="A580" s="81"/>
      <c r="B580" s="81"/>
      <c r="C580" s="81"/>
      <c r="D580" s="81"/>
      <c r="E580" s="80"/>
      <c r="F580" s="80"/>
      <c r="G580" s="81"/>
      <c r="H580" s="80"/>
      <c r="I580" s="82" t="str">
        <f t="shared" si="15"/>
        <v/>
      </c>
      <c r="J580" s="82"/>
      <c r="K580" s="82"/>
      <c r="L580" s="70" t="str">
        <f>IF(AND(C580="Abierto",D580="Urgente"),A580,"")</f>
        <v/>
      </c>
      <c r="M580" s="70" t="str">
        <f ca="1">IF(AND(C580="Abierto",D580="Urgente"),TODAY()-E580,"")</f>
        <v/>
      </c>
      <c r="N580" s="70" t="str">
        <f>IF(AND(C580="Abierto",D580="Urgente"),RANK(M580,$M$13:$M$787,0)+COUNTIF($M$13:M580,M580)-1,"")</f>
        <v/>
      </c>
      <c r="O580" s="70" t="str">
        <f>IF(AND(C580="Abierto",D580="Alta"),A580,"")</f>
        <v/>
      </c>
      <c r="P580" s="70" t="str">
        <f ca="1">IF(AND(C580="Abierto",D580="Alta"),TODAY()-E580,"")</f>
        <v/>
      </c>
      <c r="Q580" s="70" t="str">
        <f>IF(AND(C580="Abierto",D580="Alta"),RANK(P580,$P$13:$P$787,0)+COUNTIF($P$13:P580,P580)-1+MAX(N:N),"")</f>
        <v/>
      </c>
      <c r="R580" s="70" t="str">
        <f>IF(AND(C580="Abierto",D580="Media"),A580,"")</f>
        <v/>
      </c>
      <c r="S580" s="70" t="str">
        <f ca="1">IF(AND(C580="Abierto",D580="Media"),TODAY()-E580,"")</f>
        <v/>
      </c>
      <c r="T580" s="70" t="str">
        <f>IF(AND(C580="Abierto",D580="Media"),RANK(S580,$S$13:$S$787,0)+COUNTIF($S$13:S580,S580)-1+MAX(N:N,Q:Q),"")</f>
        <v/>
      </c>
      <c r="U580" s="70" t="str">
        <f>IF(AND(C580="Abierto",D580="Baja"),A580,"")</f>
        <v/>
      </c>
      <c r="V580" s="70" t="str">
        <f ca="1">IF(AND(C580="Abierto",D580="Baja"),TODAY()-E580,"")</f>
        <v/>
      </c>
      <c r="W580" s="70" t="str">
        <f>IF(AND(C580="Abierto",D580="Baja"),RANK(V580,$V$13:$V$787,0)+COUNTIF($V$13:V580,V580)-1+MAX(N:N,Q:Q,T:T),"")</f>
        <v/>
      </c>
      <c r="X580" s="83" t="str">
        <f>IF(OR(C580="Resuelto",C580=""),"",SUM(N580,Q580,T580,W580))</f>
        <v/>
      </c>
      <c r="Y580" s="83" t="str">
        <f>IF(OR(C580="Resuelto",C580=""),"",SUM(M580,P580,S580,V580))</f>
        <v/>
      </c>
      <c r="Z580" s="83" t="str">
        <f>IF(OR(C580="Resuelto",C580=""),"",SUM(L580,O580,R580,U580))</f>
        <v/>
      </c>
      <c r="AA580" s="16">
        <v>789</v>
      </c>
      <c r="AB580" s="16" t="str">
        <f t="shared" si="16"/>
        <v/>
      </c>
      <c r="AC580" s="71" t="str">
        <f t="shared" si="17"/>
        <v/>
      </c>
      <c r="AH580" s="74" t="str">
        <f>IF(AI580="","",MAX($AH$5:AH579)+1)</f>
        <v/>
      </c>
      <c r="AI580" s="23" t="str">
        <f>IF(G579="","",IF(COUNTIF($AI$11:AI579,G579)=0,G579,""))</f>
        <v/>
      </c>
      <c r="AJ580" s="23" t="str">
        <f t="shared" si="18"/>
        <v/>
      </c>
      <c r="AK580" s="69"/>
    </row>
    <row r="581" spans="1:37" x14ac:dyDescent="0.25">
      <c r="A581" s="81"/>
      <c r="B581" s="81"/>
      <c r="C581" s="81"/>
      <c r="D581" s="81"/>
      <c r="E581" s="80"/>
      <c r="F581" s="80"/>
      <c r="G581" s="81"/>
      <c r="H581" s="80"/>
      <c r="I581" s="82" t="str">
        <f t="shared" si="15"/>
        <v/>
      </c>
      <c r="J581" s="82"/>
      <c r="K581" s="82"/>
      <c r="L581" s="70" t="str">
        <f>IF(AND(C581="Abierto",D581="Urgente"),A581,"")</f>
        <v/>
      </c>
      <c r="M581" s="70" t="str">
        <f ca="1">IF(AND(C581="Abierto",D581="Urgente"),TODAY()-E581,"")</f>
        <v/>
      </c>
      <c r="N581" s="70" t="str">
        <f>IF(AND(C581="Abierto",D581="Urgente"),RANK(M581,$M$13:$M$787,0)+COUNTIF($M$13:M581,M581)-1,"")</f>
        <v/>
      </c>
      <c r="O581" s="70" t="str">
        <f>IF(AND(C581="Abierto",D581="Alta"),A581,"")</f>
        <v/>
      </c>
      <c r="P581" s="70" t="str">
        <f ca="1">IF(AND(C581="Abierto",D581="Alta"),TODAY()-E581,"")</f>
        <v/>
      </c>
      <c r="Q581" s="70" t="str">
        <f>IF(AND(C581="Abierto",D581="Alta"),RANK(P581,$P$13:$P$787,0)+COUNTIF($P$13:P581,P581)-1+MAX(N:N),"")</f>
        <v/>
      </c>
      <c r="R581" s="70" t="str">
        <f>IF(AND(C581="Abierto",D581="Media"),A581,"")</f>
        <v/>
      </c>
      <c r="S581" s="70" t="str">
        <f ca="1">IF(AND(C581="Abierto",D581="Media"),TODAY()-E581,"")</f>
        <v/>
      </c>
      <c r="T581" s="70" t="str">
        <f>IF(AND(C581="Abierto",D581="Media"),RANK(S581,$S$13:$S$787,0)+COUNTIF($S$13:S581,S581)-1+MAX(N:N,Q:Q),"")</f>
        <v/>
      </c>
      <c r="U581" s="70" t="str">
        <f>IF(AND(C581="Abierto",D581="Baja"),A581,"")</f>
        <v/>
      </c>
      <c r="V581" s="70" t="str">
        <f ca="1">IF(AND(C581="Abierto",D581="Baja"),TODAY()-E581,"")</f>
        <v/>
      </c>
      <c r="W581" s="70" t="str">
        <f>IF(AND(C581="Abierto",D581="Baja"),RANK(V581,$V$13:$V$787,0)+COUNTIF($V$13:V581,V581)-1+MAX(N:N,Q:Q,T:T),"")</f>
        <v/>
      </c>
      <c r="X581" s="83" t="str">
        <f>IF(OR(C581="Resuelto",C581=""),"",SUM(N581,Q581,T581,W581))</f>
        <v/>
      </c>
      <c r="Y581" s="83" t="str">
        <f>IF(OR(C581="Resuelto",C581=""),"",SUM(M581,P581,S581,V581))</f>
        <v/>
      </c>
      <c r="Z581" s="83" t="str">
        <f>IF(OR(C581="Resuelto",C581=""),"",SUM(L581,O581,R581,U581))</f>
        <v/>
      </c>
      <c r="AA581" s="16">
        <v>790</v>
      </c>
      <c r="AB581" s="16" t="str">
        <f t="shared" si="16"/>
        <v/>
      </c>
      <c r="AC581" s="71" t="str">
        <f t="shared" si="17"/>
        <v/>
      </c>
      <c r="AH581" s="74" t="str">
        <f>IF(AI581="","",MAX($AH$5:AH580)+1)</f>
        <v/>
      </c>
      <c r="AI581" s="23" t="str">
        <f>IF(G580="","",IF(COUNTIF($AI$11:AI580,G580)=0,G580,""))</f>
        <v/>
      </c>
      <c r="AJ581" s="23" t="str">
        <f t="shared" si="18"/>
        <v/>
      </c>
      <c r="AK581" s="69"/>
    </row>
    <row r="582" spans="1:37" x14ac:dyDescent="0.25">
      <c r="A582" s="81"/>
      <c r="B582" s="81"/>
      <c r="C582" s="81"/>
      <c r="D582" s="81"/>
      <c r="E582" s="80"/>
      <c r="F582" s="80"/>
      <c r="G582" s="81"/>
      <c r="H582" s="80"/>
      <c r="I582" s="82" t="str">
        <f t="shared" si="15"/>
        <v/>
      </c>
      <c r="J582" s="82"/>
      <c r="K582" s="82"/>
      <c r="L582" s="70" t="str">
        <f>IF(AND(C582="Abierto",D582="Urgente"),A582,"")</f>
        <v/>
      </c>
      <c r="M582" s="70" t="str">
        <f ca="1">IF(AND(C582="Abierto",D582="Urgente"),TODAY()-E582,"")</f>
        <v/>
      </c>
      <c r="N582" s="70" t="str">
        <f>IF(AND(C582="Abierto",D582="Urgente"),RANK(M582,$M$13:$M$787,0)+COUNTIF($M$13:M582,M582)-1,"")</f>
        <v/>
      </c>
      <c r="O582" s="70" t="str">
        <f>IF(AND(C582="Abierto",D582="Alta"),A582,"")</f>
        <v/>
      </c>
      <c r="P582" s="70" t="str">
        <f ca="1">IF(AND(C582="Abierto",D582="Alta"),TODAY()-E582,"")</f>
        <v/>
      </c>
      <c r="Q582" s="70" t="str">
        <f>IF(AND(C582="Abierto",D582="Alta"),RANK(P582,$P$13:$P$787,0)+COUNTIF($P$13:P582,P582)-1+MAX(N:N),"")</f>
        <v/>
      </c>
      <c r="R582" s="70" t="str">
        <f>IF(AND(C582="Abierto",D582="Media"),A582,"")</f>
        <v/>
      </c>
      <c r="S582" s="70" t="str">
        <f ca="1">IF(AND(C582="Abierto",D582="Media"),TODAY()-E582,"")</f>
        <v/>
      </c>
      <c r="T582" s="70" t="str">
        <f>IF(AND(C582="Abierto",D582="Media"),RANK(S582,$S$13:$S$787,0)+COUNTIF($S$13:S582,S582)-1+MAX(N:N,Q:Q),"")</f>
        <v/>
      </c>
      <c r="U582" s="70" t="str">
        <f>IF(AND(C582="Abierto",D582="Baja"),A582,"")</f>
        <v/>
      </c>
      <c r="V582" s="70" t="str">
        <f ca="1">IF(AND(C582="Abierto",D582="Baja"),TODAY()-E582,"")</f>
        <v/>
      </c>
      <c r="W582" s="70" t="str">
        <f>IF(AND(C582="Abierto",D582="Baja"),RANK(V582,$V$13:$V$787,0)+COUNTIF($V$13:V582,V582)-1+MAX(N:N,Q:Q,T:T),"")</f>
        <v/>
      </c>
      <c r="X582" s="83" t="str">
        <f>IF(OR(C582="Resuelto",C582=""),"",SUM(N582,Q582,T582,W582))</f>
        <v/>
      </c>
      <c r="Y582" s="83" t="str">
        <f>IF(OR(C582="Resuelto",C582=""),"",SUM(M582,P582,S582,V582))</f>
        <v/>
      </c>
      <c r="Z582" s="83" t="str">
        <f>IF(OR(C582="Resuelto",C582=""),"",SUM(L582,O582,R582,U582))</f>
        <v/>
      </c>
      <c r="AA582" s="16">
        <v>791</v>
      </c>
      <c r="AB582" s="16" t="str">
        <f t="shared" si="16"/>
        <v/>
      </c>
      <c r="AC582" s="71" t="str">
        <f t="shared" si="17"/>
        <v/>
      </c>
      <c r="AH582" s="74" t="str">
        <f>IF(AI582="","",MAX($AH$5:AH581)+1)</f>
        <v/>
      </c>
      <c r="AI582" s="23" t="str">
        <f>IF(G581="","",IF(COUNTIF($AI$11:AI581,G581)=0,G581,""))</f>
        <v/>
      </c>
      <c r="AJ582" s="23" t="str">
        <f t="shared" si="18"/>
        <v/>
      </c>
      <c r="AK582" s="69"/>
    </row>
    <row r="583" spans="1:37" x14ac:dyDescent="0.25">
      <c r="A583" s="81"/>
      <c r="B583" s="81"/>
      <c r="C583" s="81"/>
      <c r="D583" s="81"/>
      <c r="E583" s="80"/>
      <c r="F583" s="80"/>
      <c r="G583" s="81"/>
      <c r="H583" s="80"/>
      <c r="I583" s="82" t="str">
        <f t="shared" si="15"/>
        <v/>
      </c>
      <c r="J583" s="82"/>
      <c r="K583" s="82"/>
      <c r="L583" s="70" t="str">
        <f>IF(AND(C583="Abierto",D583="Urgente"),A583,"")</f>
        <v/>
      </c>
      <c r="M583" s="70" t="str">
        <f ca="1">IF(AND(C583="Abierto",D583="Urgente"),TODAY()-E583,"")</f>
        <v/>
      </c>
      <c r="N583" s="70" t="str">
        <f>IF(AND(C583="Abierto",D583="Urgente"),RANK(M583,$M$13:$M$787,0)+COUNTIF($M$13:M583,M583)-1,"")</f>
        <v/>
      </c>
      <c r="O583" s="70" t="str">
        <f>IF(AND(C583="Abierto",D583="Alta"),A583,"")</f>
        <v/>
      </c>
      <c r="P583" s="70" t="str">
        <f ca="1">IF(AND(C583="Abierto",D583="Alta"),TODAY()-E583,"")</f>
        <v/>
      </c>
      <c r="Q583" s="70" t="str">
        <f>IF(AND(C583="Abierto",D583="Alta"),RANK(P583,$P$13:$P$787,0)+COUNTIF($P$13:P583,P583)-1+MAX(N:N),"")</f>
        <v/>
      </c>
      <c r="R583" s="70" t="str">
        <f>IF(AND(C583="Abierto",D583="Media"),A583,"")</f>
        <v/>
      </c>
      <c r="S583" s="70" t="str">
        <f ca="1">IF(AND(C583="Abierto",D583="Media"),TODAY()-E583,"")</f>
        <v/>
      </c>
      <c r="T583" s="70" t="str">
        <f>IF(AND(C583="Abierto",D583="Media"),RANK(S583,$S$13:$S$787,0)+COUNTIF($S$13:S583,S583)-1+MAX(N:N,Q:Q),"")</f>
        <v/>
      </c>
      <c r="U583" s="70" t="str">
        <f>IF(AND(C583="Abierto",D583="Baja"),A583,"")</f>
        <v/>
      </c>
      <c r="V583" s="70" t="str">
        <f ca="1">IF(AND(C583="Abierto",D583="Baja"),TODAY()-E583,"")</f>
        <v/>
      </c>
      <c r="W583" s="70" t="str">
        <f>IF(AND(C583="Abierto",D583="Baja"),RANK(V583,$V$13:$V$787,0)+COUNTIF($V$13:V583,V583)-1+MAX(N:N,Q:Q,T:T),"")</f>
        <v/>
      </c>
      <c r="X583" s="83" t="str">
        <f>IF(OR(C583="Resuelto",C583=""),"",SUM(N583,Q583,T583,W583))</f>
        <v/>
      </c>
      <c r="Y583" s="83" t="str">
        <f>IF(OR(C583="Resuelto",C583=""),"",SUM(M583,P583,S583,V583))</f>
        <v/>
      </c>
      <c r="Z583" s="83" t="str">
        <f>IF(OR(C583="Resuelto",C583=""),"",SUM(L583,O583,R583,U583))</f>
        <v/>
      </c>
      <c r="AA583" s="16">
        <v>792</v>
      </c>
      <c r="AB583" s="16" t="str">
        <f t="shared" si="16"/>
        <v/>
      </c>
      <c r="AC583" s="71" t="str">
        <f t="shared" si="17"/>
        <v/>
      </c>
      <c r="AH583" s="74" t="str">
        <f>IF(AI583="","",MAX($AH$5:AH582)+1)</f>
        <v/>
      </c>
      <c r="AI583" s="23" t="str">
        <f>IF(G582="","",IF(COUNTIF($AI$11:AI582,G582)=0,G582,""))</f>
        <v/>
      </c>
      <c r="AJ583" s="23" t="str">
        <f t="shared" si="18"/>
        <v/>
      </c>
      <c r="AK583" s="69"/>
    </row>
    <row r="584" spans="1:37" x14ac:dyDescent="0.25">
      <c r="A584" s="81"/>
      <c r="B584" s="81"/>
      <c r="C584" s="81"/>
      <c r="D584" s="81"/>
      <c r="E584" s="80"/>
      <c r="F584" s="80"/>
      <c r="G584" s="81"/>
      <c r="H584" s="80"/>
      <c r="I584" s="82" t="str">
        <f t="shared" si="15"/>
        <v/>
      </c>
      <c r="J584" s="82"/>
      <c r="K584" s="82"/>
      <c r="L584" s="70" t="str">
        <f>IF(AND(C584="Abierto",D584="Urgente"),A584,"")</f>
        <v/>
      </c>
      <c r="M584" s="70" t="str">
        <f ca="1">IF(AND(C584="Abierto",D584="Urgente"),TODAY()-E584,"")</f>
        <v/>
      </c>
      <c r="N584" s="70" t="str">
        <f>IF(AND(C584="Abierto",D584="Urgente"),RANK(M584,$M$13:$M$787,0)+COUNTIF($M$13:M584,M584)-1,"")</f>
        <v/>
      </c>
      <c r="O584" s="70" t="str">
        <f>IF(AND(C584="Abierto",D584="Alta"),A584,"")</f>
        <v/>
      </c>
      <c r="P584" s="70" t="str">
        <f ca="1">IF(AND(C584="Abierto",D584="Alta"),TODAY()-E584,"")</f>
        <v/>
      </c>
      <c r="Q584" s="70" t="str">
        <f>IF(AND(C584="Abierto",D584="Alta"),RANK(P584,$P$13:$P$787,0)+COUNTIF($P$13:P584,P584)-1+MAX(N:N),"")</f>
        <v/>
      </c>
      <c r="R584" s="70" t="str">
        <f>IF(AND(C584="Abierto",D584="Media"),A584,"")</f>
        <v/>
      </c>
      <c r="S584" s="70" t="str">
        <f ca="1">IF(AND(C584="Abierto",D584="Media"),TODAY()-E584,"")</f>
        <v/>
      </c>
      <c r="T584" s="70" t="str">
        <f>IF(AND(C584="Abierto",D584="Media"),RANK(S584,$S$13:$S$787,0)+COUNTIF($S$13:S584,S584)-1+MAX(N:N,Q:Q),"")</f>
        <v/>
      </c>
      <c r="U584" s="70" t="str">
        <f>IF(AND(C584="Abierto",D584="Baja"),A584,"")</f>
        <v/>
      </c>
      <c r="V584" s="70" t="str">
        <f ca="1">IF(AND(C584="Abierto",D584="Baja"),TODAY()-E584,"")</f>
        <v/>
      </c>
      <c r="W584" s="70" t="str">
        <f>IF(AND(C584="Abierto",D584="Baja"),RANK(V584,$V$13:$V$787,0)+COUNTIF($V$13:V584,V584)-1+MAX(N:N,Q:Q,T:T),"")</f>
        <v/>
      </c>
      <c r="X584" s="83" t="str">
        <f>IF(OR(C584="Resuelto",C584=""),"",SUM(N584,Q584,T584,W584))</f>
        <v/>
      </c>
      <c r="Y584" s="83" t="str">
        <f>IF(OR(C584="Resuelto",C584=""),"",SUM(M584,P584,S584,V584))</f>
        <v/>
      </c>
      <c r="Z584" s="83" t="str">
        <f>IF(OR(C584="Resuelto",C584=""),"",SUM(L584,O584,R584,U584))</f>
        <v/>
      </c>
      <c r="AA584" s="16">
        <v>793</v>
      </c>
      <c r="AB584" s="16" t="str">
        <f t="shared" si="16"/>
        <v/>
      </c>
      <c r="AC584" s="71" t="str">
        <f t="shared" si="17"/>
        <v/>
      </c>
      <c r="AH584" s="74" t="str">
        <f>IF(AI584="","",MAX($AH$5:AH583)+1)</f>
        <v/>
      </c>
      <c r="AI584" s="23" t="str">
        <f>IF(G583="","",IF(COUNTIF($AI$11:AI583,G583)=0,G583,""))</f>
        <v/>
      </c>
      <c r="AJ584" s="23" t="str">
        <f t="shared" si="18"/>
        <v/>
      </c>
      <c r="AK584" s="69"/>
    </row>
    <row r="585" spans="1:37" x14ac:dyDescent="0.25">
      <c r="A585" s="81"/>
      <c r="B585" s="81"/>
      <c r="C585" s="81"/>
      <c r="D585" s="81"/>
      <c r="E585" s="80"/>
      <c r="F585" s="80"/>
      <c r="G585" s="81"/>
      <c r="H585" s="80"/>
      <c r="I585" s="82" t="str">
        <f t="shared" si="15"/>
        <v/>
      </c>
      <c r="J585" s="82"/>
      <c r="K585" s="82"/>
      <c r="L585" s="70" t="str">
        <f>IF(AND(C585="Abierto",D585="Urgente"),A585,"")</f>
        <v/>
      </c>
      <c r="M585" s="70" t="str">
        <f ca="1">IF(AND(C585="Abierto",D585="Urgente"),TODAY()-E585,"")</f>
        <v/>
      </c>
      <c r="N585" s="70" t="str">
        <f>IF(AND(C585="Abierto",D585="Urgente"),RANK(M585,$M$13:$M$787,0)+COUNTIF($M$13:M585,M585)-1,"")</f>
        <v/>
      </c>
      <c r="O585" s="70" t="str">
        <f>IF(AND(C585="Abierto",D585="Alta"),A585,"")</f>
        <v/>
      </c>
      <c r="P585" s="70" t="str">
        <f ca="1">IF(AND(C585="Abierto",D585="Alta"),TODAY()-E585,"")</f>
        <v/>
      </c>
      <c r="Q585" s="70" t="str">
        <f>IF(AND(C585="Abierto",D585="Alta"),RANK(P585,$P$13:$P$787,0)+COUNTIF($P$13:P585,P585)-1+MAX(N:N),"")</f>
        <v/>
      </c>
      <c r="R585" s="70" t="str">
        <f>IF(AND(C585="Abierto",D585="Media"),A585,"")</f>
        <v/>
      </c>
      <c r="S585" s="70" t="str">
        <f ca="1">IF(AND(C585="Abierto",D585="Media"),TODAY()-E585,"")</f>
        <v/>
      </c>
      <c r="T585" s="70" t="str">
        <f>IF(AND(C585="Abierto",D585="Media"),RANK(S585,$S$13:$S$787,0)+COUNTIF($S$13:S585,S585)-1+MAX(N:N,Q:Q),"")</f>
        <v/>
      </c>
      <c r="U585" s="70" t="str">
        <f>IF(AND(C585="Abierto",D585="Baja"),A585,"")</f>
        <v/>
      </c>
      <c r="V585" s="70" t="str">
        <f ca="1">IF(AND(C585="Abierto",D585="Baja"),TODAY()-E585,"")</f>
        <v/>
      </c>
      <c r="W585" s="70" t="str">
        <f>IF(AND(C585="Abierto",D585="Baja"),RANK(V585,$V$13:$V$787,0)+COUNTIF($V$13:V585,V585)-1+MAX(N:N,Q:Q,T:T),"")</f>
        <v/>
      </c>
      <c r="X585" s="83" t="str">
        <f>IF(OR(C585="Resuelto",C585=""),"",SUM(N585,Q585,T585,W585))</f>
        <v/>
      </c>
      <c r="Y585" s="83" t="str">
        <f>IF(OR(C585="Resuelto",C585=""),"",SUM(M585,P585,S585,V585))</f>
        <v/>
      </c>
      <c r="Z585" s="83" t="str">
        <f>IF(OR(C585="Resuelto",C585=""),"",SUM(L585,O585,R585,U585))</f>
        <v/>
      </c>
      <c r="AA585" s="16">
        <v>794</v>
      </c>
      <c r="AB585" s="16" t="str">
        <f t="shared" si="16"/>
        <v/>
      </c>
      <c r="AC585" s="71" t="str">
        <f t="shared" si="17"/>
        <v/>
      </c>
      <c r="AH585" s="74" t="str">
        <f>IF(AI585="","",MAX($AH$5:AH584)+1)</f>
        <v/>
      </c>
      <c r="AI585" s="23" t="str">
        <f>IF(G584="","",IF(COUNTIF($AI$11:AI584,G584)=0,G584,""))</f>
        <v/>
      </c>
      <c r="AJ585" s="23" t="str">
        <f t="shared" si="18"/>
        <v/>
      </c>
      <c r="AK585" s="69"/>
    </row>
    <row r="586" spans="1:37" x14ac:dyDescent="0.25">
      <c r="A586" s="81"/>
      <c r="B586" s="81"/>
      <c r="C586" s="81"/>
      <c r="D586" s="81"/>
      <c r="E586" s="80"/>
      <c r="F586" s="80"/>
      <c r="G586" s="81"/>
      <c r="H586" s="80"/>
      <c r="I586" s="82" t="str">
        <f t="shared" si="15"/>
        <v/>
      </c>
      <c r="J586" s="82"/>
      <c r="K586" s="82"/>
      <c r="L586" s="70" t="str">
        <f>IF(AND(C586="Abierto",D586="Urgente"),A586,"")</f>
        <v/>
      </c>
      <c r="M586" s="70" t="str">
        <f ca="1">IF(AND(C586="Abierto",D586="Urgente"),TODAY()-E586,"")</f>
        <v/>
      </c>
      <c r="N586" s="70" t="str">
        <f>IF(AND(C586="Abierto",D586="Urgente"),RANK(M586,$M$13:$M$787,0)+COUNTIF($M$13:M586,M586)-1,"")</f>
        <v/>
      </c>
      <c r="O586" s="70" t="str">
        <f>IF(AND(C586="Abierto",D586="Alta"),A586,"")</f>
        <v/>
      </c>
      <c r="P586" s="70" t="str">
        <f ca="1">IF(AND(C586="Abierto",D586="Alta"),TODAY()-E586,"")</f>
        <v/>
      </c>
      <c r="Q586" s="70" t="str">
        <f>IF(AND(C586="Abierto",D586="Alta"),RANK(P586,$P$13:$P$787,0)+COUNTIF($P$13:P586,P586)-1+MAX(N:N),"")</f>
        <v/>
      </c>
      <c r="R586" s="70" t="str">
        <f>IF(AND(C586="Abierto",D586="Media"),A586,"")</f>
        <v/>
      </c>
      <c r="S586" s="70" t="str">
        <f ca="1">IF(AND(C586="Abierto",D586="Media"),TODAY()-E586,"")</f>
        <v/>
      </c>
      <c r="T586" s="70" t="str">
        <f>IF(AND(C586="Abierto",D586="Media"),RANK(S586,$S$13:$S$787,0)+COUNTIF($S$13:S586,S586)-1+MAX(N:N,Q:Q),"")</f>
        <v/>
      </c>
      <c r="U586" s="70" t="str">
        <f>IF(AND(C586="Abierto",D586="Baja"),A586,"")</f>
        <v/>
      </c>
      <c r="V586" s="70" t="str">
        <f ca="1">IF(AND(C586="Abierto",D586="Baja"),TODAY()-E586,"")</f>
        <v/>
      </c>
      <c r="W586" s="70" t="str">
        <f>IF(AND(C586="Abierto",D586="Baja"),RANK(V586,$V$13:$V$787,0)+COUNTIF($V$13:V586,V586)-1+MAX(N:N,Q:Q,T:T),"")</f>
        <v/>
      </c>
      <c r="X586" s="83" t="str">
        <f>IF(OR(C586="Resuelto",C586=""),"",SUM(N586,Q586,T586,W586))</f>
        <v/>
      </c>
      <c r="Y586" s="83" t="str">
        <f>IF(OR(C586="Resuelto",C586=""),"",SUM(M586,P586,S586,V586))</f>
        <v/>
      </c>
      <c r="Z586" s="83" t="str">
        <f>IF(OR(C586="Resuelto",C586=""),"",SUM(L586,O586,R586,U586))</f>
        <v/>
      </c>
      <c r="AA586" s="16">
        <v>795</v>
      </c>
      <c r="AB586" s="16" t="str">
        <f t="shared" si="16"/>
        <v/>
      </c>
      <c r="AC586" s="71" t="str">
        <f t="shared" si="17"/>
        <v/>
      </c>
      <c r="AH586" s="74" t="str">
        <f>IF(AI586="","",MAX($AH$5:AH585)+1)</f>
        <v/>
      </c>
      <c r="AI586" s="23" t="str">
        <f>IF(G585="","",IF(COUNTIF($AI$11:AI585,G585)=0,G585,""))</f>
        <v/>
      </c>
      <c r="AJ586" s="23" t="str">
        <f t="shared" si="18"/>
        <v/>
      </c>
      <c r="AK586" s="69"/>
    </row>
    <row r="587" spans="1:37" x14ac:dyDescent="0.25">
      <c r="A587" s="81"/>
      <c r="B587" s="81"/>
      <c r="C587" s="81"/>
      <c r="D587" s="81"/>
      <c r="E587" s="80"/>
      <c r="F587" s="80"/>
      <c r="G587" s="81"/>
      <c r="H587" s="80"/>
      <c r="I587" s="82" t="str">
        <f t="shared" si="15"/>
        <v/>
      </c>
      <c r="J587" s="82"/>
      <c r="K587" s="82"/>
      <c r="L587" s="70" t="str">
        <f>IF(AND(C587="Abierto",D587="Urgente"),A587,"")</f>
        <v/>
      </c>
      <c r="M587" s="70" t="str">
        <f ca="1">IF(AND(C587="Abierto",D587="Urgente"),TODAY()-E587,"")</f>
        <v/>
      </c>
      <c r="N587" s="70" t="str">
        <f>IF(AND(C587="Abierto",D587="Urgente"),RANK(M587,$M$13:$M$787,0)+COUNTIF($M$13:M587,M587)-1,"")</f>
        <v/>
      </c>
      <c r="O587" s="70" t="str">
        <f>IF(AND(C587="Abierto",D587="Alta"),A587,"")</f>
        <v/>
      </c>
      <c r="P587" s="70" t="str">
        <f ca="1">IF(AND(C587="Abierto",D587="Alta"),TODAY()-E587,"")</f>
        <v/>
      </c>
      <c r="Q587" s="70" t="str">
        <f>IF(AND(C587="Abierto",D587="Alta"),RANK(P587,$P$13:$P$787,0)+COUNTIF($P$13:P587,P587)-1+MAX(N:N),"")</f>
        <v/>
      </c>
      <c r="R587" s="70" t="str">
        <f>IF(AND(C587="Abierto",D587="Media"),A587,"")</f>
        <v/>
      </c>
      <c r="S587" s="70" t="str">
        <f ca="1">IF(AND(C587="Abierto",D587="Media"),TODAY()-E587,"")</f>
        <v/>
      </c>
      <c r="T587" s="70" t="str">
        <f>IF(AND(C587="Abierto",D587="Media"),RANK(S587,$S$13:$S$787,0)+COUNTIF($S$13:S587,S587)-1+MAX(N:N,Q:Q),"")</f>
        <v/>
      </c>
      <c r="U587" s="70" t="str">
        <f>IF(AND(C587="Abierto",D587="Baja"),A587,"")</f>
        <v/>
      </c>
      <c r="V587" s="70" t="str">
        <f ca="1">IF(AND(C587="Abierto",D587="Baja"),TODAY()-E587,"")</f>
        <v/>
      </c>
      <c r="W587" s="70" t="str">
        <f>IF(AND(C587="Abierto",D587="Baja"),RANK(V587,$V$13:$V$787,0)+COUNTIF($V$13:V587,V587)-1+MAX(N:N,Q:Q,T:T),"")</f>
        <v/>
      </c>
      <c r="X587" s="83" t="str">
        <f>IF(OR(C587="Resuelto",C587=""),"",SUM(N587,Q587,T587,W587))</f>
        <v/>
      </c>
      <c r="Y587" s="83" t="str">
        <f>IF(OR(C587="Resuelto",C587=""),"",SUM(M587,P587,S587,V587))</f>
        <v/>
      </c>
      <c r="Z587" s="83" t="str">
        <f>IF(OR(C587="Resuelto",C587=""),"",SUM(L587,O587,R587,U587))</f>
        <v/>
      </c>
      <c r="AA587" s="16">
        <v>796</v>
      </c>
      <c r="AB587" s="16" t="str">
        <f t="shared" si="16"/>
        <v/>
      </c>
      <c r="AC587" s="71" t="str">
        <f t="shared" si="17"/>
        <v/>
      </c>
      <c r="AH587" s="74" t="str">
        <f>IF(AI587="","",MAX($AH$5:AH586)+1)</f>
        <v/>
      </c>
      <c r="AI587" s="23" t="str">
        <f>IF(G586="","",IF(COUNTIF($AI$11:AI586,G586)=0,G586,""))</f>
        <v/>
      </c>
      <c r="AJ587" s="23" t="str">
        <f t="shared" si="18"/>
        <v/>
      </c>
      <c r="AK587" s="69"/>
    </row>
    <row r="588" spans="1:37" x14ac:dyDescent="0.25">
      <c r="A588" s="81"/>
      <c r="B588" s="81"/>
      <c r="C588" s="81"/>
      <c r="D588" s="81"/>
      <c r="E588" s="80"/>
      <c r="F588" s="80"/>
      <c r="G588" s="81"/>
      <c r="H588" s="80"/>
      <c r="I588" s="82" t="str">
        <f t="shared" si="15"/>
        <v/>
      </c>
      <c r="J588" s="82"/>
      <c r="K588" s="82"/>
      <c r="L588" s="70" t="str">
        <f>IF(AND(C588="Abierto",D588="Urgente"),A588,"")</f>
        <v/>
      </c>
      <c r="M588" s="70" t="str">
        <f ca="1">IF(AND(C588="Abierto",D588="Urgente"),TODAY()-E588,"")</f>
        <v/>
      </c>
      <c r="N588" s="70" t="str">
        <f>IF(AND(C588="Abierto",D588="Urgente"),RANK(M588,$M$13:$M$787,0)+COUNTIF($M$13:M588,M588)-1,"")</f>
        <v/>
      </c>
      <c r="O588" s="70" t="str">
        <f>IF(AND(C588="Abierto",D588="Alta"),A588,"")</f>
        <v/>
      </c>
      <c r="P588" s="70" t="str">
        <f ca="1">IF(AND(C588="Abierto",D588="Alta"),TODAY()-E588,"")</f>
        <v/>
      </c>
      <c r="Q588" s="70" t="str">
        <f>IF(AND(C588="Abierto",D588="Alta"),RANK(P588,$P$13:$P$787,0)+COUNTIF($P$13:P588,P588)-1+MAX(N:N),"")</f>
        <v/>
      </c>
      <c r="R588" s="70" t="str">
        <f>IF(AND(C588="Abierto",D588="Media"),A588,"")</f>
        <v/>
      </c>
      <c r="S588" s="70" t="str">
        <f ca="1">IF(AND(C588="Abierto",D588="Media"),TODAY()-E588,"")</f>
        <v/>
      </c>
      <c r="T588" s="70" t="str">
        <f>IF(AND(C588="Abierto",D588="Media"),RANK(S588,$S$13:$S$787,0)+COUNTIF($S$13:S588,S588)-1+MAX(N:N,Q:Q),"")</f>
        <v/>
      </c>
      <c r="U588" s="70" t="str">
        <f>IF(AND(C588="Abierto",D588="Baja"),A588,"")</f>
        <v/>
      </c>
      <c r="V588" s="70" t="str">
        <f ca="1">IF(AND(C588="Abierto",D588="Baja"),TODAY()-E588,"")</f>
        <v/>
      </c>
      <c r="W588" s="70" t="str">
        <f>IF(AND(C588="Abierto",D588="Baja"),RANK(V588,$V$13:$V$787,0)+COUNTIF($V$13:V588,V588)-1+MAX(N:N,Q:Q,T:T),"")</f>
        <v/>
      </c>
      <c r="X588" s="83" t="str">
        <f>IF(OR(C588="Resuelto",C588=""),"",SUM(N588,Q588,T588,W588))</f>
        <v/>
      </c>
      <c r="Y588" s="83" t="str">
        <f>IF(OR(C588="Resuelto",C588=""),"",SUM(M588,P588,S588,V588))</f>
        <v/>
      </c>
      <c r="Z588" s="83" t="str">
        <f>IF(OR(C588="Resuelto",C588=""),"",SUM(L588,O588,R588,U588))</f>
        <v/>
      </c>
      <c r="AA588" s="16">
        <v>797</v>
      </c>
      <c r="AB588" s="16" t="str">
        <f t="shared" si="16"/>
        <v/>
      </c>
      <c r="AC588" s="71" t="str">
        <f t="shared" si="17"/>
        <v/>
      </c>
      <c r="AH588" s="74" t="str">
        <f>IF(AI588="","",MAX($AH$5:AH587)+1)</f>
        <v/>
      </c>
      <c r="AI588" s="23" t="str">
        <f>IF(G587="","",IF(COUNTIF($AI$11:AI587,G587)=0,G587,""))</f>
        <v/>
      </c>
      <c r="AJ588" s="23" t="str">
        <f t="shared" si="18"/>
        <v/>
      </c>
      <c r="AK588" s="69"/>
    </row>
    <row r="589" spans="1:37" x14ac:dyDescent="0.25">
      <c r="A589" s="81"/>
      <c r="B589" s="81"/>
      <c r="C589" s="81"/>
      <c r="D589" s="81"/>
      <c r="E589" s="80"/>
      <c r="F589" s="80"/>
      <c r="G589" s="81"/>
      <c r="H589" s="80"/>
      <c r="I589" s="82" t="str">
        <f t="shared" si="15"/>
        <v/>
      </c>
      <c r="J589" s="82"/>
      <c r="K589" s="82"/>
      <c r="L589" s="70" t="str">
        <f>IF(AND(C589="Abierto",D589="Urgente"),A589,"")</f>
        <v/>
      </c>
      <c r="M589" s="70" t="str">
        <f ca="1">IF(AND(C589="Abierto",D589="Urgente"),TODAY()-E589,"")</f>
        <v/>
      </c>
      <c r="N589" s="70" t="str">
        <f>IF(AND(C589="Abierto",D589="Urgente"),RANK(M589,$M$13:$M$787,0)+COUNTIF($M$13:M589,M589)-1,"")</f>
        <v/>
      </c>
      <c r="O589" s="70" t="str">
        <f>IF(AND(C589="Abierto",D589="Alta"),A589,"")</f>
        <v/>
      </c>
      <c r="P589" s="70" t="str">
        <f ca="1">IF(AND(C589="Abierto",D589="Alta"),TODAY()-E589,"")</f>
        <v/>
      </c>
      <c r="Q589" s="70" t="str">
        <f>IF(AND(C589="Abierto",D589="Alta"),RANK(P589,$P$13:$P$787,0)+COUNTIF($P$13:P589,P589)-1+MAX(N:N),"")</f>
        <v/>
      </c>
      <c r="R589" s="70" t="str">
        <f>IF(AND(C589="Abierto",D589="Media"),A589,"")</f>
        <v/>
      </c>
      <c r="S589" s="70" t="str">
        <f ca="1">IF(AND(C589="Abierto",D589="Media"),TODAY()-E589,"")</f>
        <v/>
      </c>
      <c r="T589" s="70" t="str">
        <f>IF(AND(C589="Abierto",D589="Media"),RANK(S589,$S$13:$S$787,0)+COUNTIF($S$13:S589,S589)-1+MAX(N:N,Q:Q),"")</f>
        <v/>
      </c>
      <c r="U589" s="70" t="str">
        <f>IF(AND(C589="Abierto",D589="Baja"),A589,"")</f>
        <v/>
      </c>
      <c r="V589" s="70" t="str">
        <f ca="1">IF(AND(C589="Abierto",D589="Baja"),TODAY()-E589,"")</f>
        <v/>
      </c>
      <c r="W589" s="70" t="str">
        <f>IF(AND(C589="Abierto",D589="Baja"),RANK(V589,$V$13:$V$787,0)+COUNTIF($V$13:V589,V589)-1+MAX(N:N,Q:Q,T:T),"")</f>
        <v/>
      </c>
      <c r="X589" s="83" t="str">
        <f>IF(OR(C589="Resuelto",C589=""),"",SUM(N589,Q589,T589,W589))</f>
        <v/>
      </c>
      <c r="Y589" s="83" t="str">
        <f>IF(OR(C589="Resuelto",C589=""),"",SUM(M589,P589,S589,V589))</f>
        <v/>
      </c>
      <c r="Z589" s="83" t="str">
        <f>IF(OR(C589="Resuelto",C589=""),"",SUM(L589,O589,R589,U589))</f>
        <v/>
      </c>
      <c r="AA589" s="16">
        <v>798</v>
      </c>
      <c r="AB589" s="16" t="str">
        <f t="shared" si="16"/>
        <v/>
      </c>
      <c r="AC589" s="71" t="str">
        <f t="shared" si="17"/>
        <v/>
      </c>
      <c r="AH589" s="74" t="str">
        <f>IF(AI589="","",MAX($AH$5:AH588)+1)</f>
        <v/>
      </c>
      <c r="AI589" s="23" t="str">
        <f>IF(G588="","",IF(COUNTIF($AI$11:AI588,G588)=0,G588,""))</f>
        <v/>
      </c>
      <c r="AJ589" s="23" t="str">
        <f t="shared" si="18"/>
        <v/>
      </c>
      <c r="AK589" s="69"/>
    </row>
    <row r="590" spans="1:37" x14ac:dyDescent="0.25">
      <c r="A590" s="81"/>
      <c r="B590" s="81"/>
      <c r="C590" s="81"/>
      <c r="D590" s="81"/>
      <c r="E590" s="80"/>
      <c r="F590" s="80"/>
      <c r="G590" s="81"/>
      <c r="H590" s="80"/>
      <c r="I590" s="82" t="str">
        <f t="shared" si="15"/>
        <v/>
      </c>
      <c r="J590" s="82"/>
      <c r="K590" s="82"/>
      <c r="L590" s="70" t="str">
        <f>IF(AND(C590="Abierto",D590="Urgente"),A590,"")</f>
        <v/>
      </c>
      <c r="M590" s="70" t="str">
        <f ca="1">IF(AND(C590="Abierto",D590="Urgente"),TODAY()-E590,"")</f>
        <v/>
      </c>
      <c r="N590" s="70" t="str">
        <f>IF(AND(C590="Abierto",D590="Urgente"),RANK(M590,$M$13:$M$787,0)+COUNTIF($M$13:M590,M590)-1,"")</f>
        <v/>
      </c>
      <c r="O590" s="70" t="str">
        <f>IF(AND(C590="Abierto",D590="Alta"),A590,"")</f>
        <v/>
      </c>
      <c r="P590" s="70" t="str">
        <f ca="1">IF(AND(C590="Abierto",D590="Alta"),TODAY()-E590,"")</f>
        <v/>
      </c>
      <c r="Q590" s="70" t="str">
        <f>IF(AND(C590="Abierto",D590="Alta"),RANK(P590,$P$13:$P$787,0)+COUNTIF($P$13:P590,P590)-1+MAX(N:N),"")</f>
        <v/>
      </c>
      <c r="R590" s="70" t="str">
        <f>IF(AND(C590="Abierto",D590="Media"),A590,"")</f>
        <v/>
      </c>
      <c r="S590" s="70" t="str">
        <f ca="1">IF(AND(C590="Abierto",D590="Media"),TODAY()-E590,"")</f>
        <v/>
      </c>
      <c r="T590" s="70" t="str">
        <f>IF(AND(C590="Abierto",D590="Media"),RANK(S590,$S$13:$S$787,0)+COUNTIF($S$13:S590,S590)-1+MAX(N:N,Q:Q),"")</f>
        <v/>
      </c>
      <c r="U590" s="70" t="str">
        <f>IF(AND(C590="Abierto",D590="Baja"),A590,"")</f>
        <v/>
      </c>
      <c r="V590" s="70" t="str">
        <f ca="1">IF(AND(C590="Abierto",D590="Baja"),TODAY()-E590,"")</f>
        <v/>
      </c>
      <c r="W590" s="70" t="str">
        <f>IF(AND(C590="Abierto",D590="Baja"),RANK(V590,$V$13:$V$787,0)+COUNTIF($V$13:V590,V590)-1+MAX(N:N,Q:Q,T:T),"")</f>
        <v/>
      </c>
      <c r="X590" s="83" t="str">
        <f>IF(OR(C590="Resuelto",C590=""),"",SUM(N590,Q590,T590,W590))</f>
        <v/>
      </c>
      <c r="Y590" s="83" t="str">
        <f>IF(OR(C590="Resuelto",C590=""),"",SUM(M590,P590,S590,V590))</f>
        <v/>
      </c>
      <c r="Z590" s="83" t="str">
        <f>IF(OR(C590="Resuelto",C590=""),"",SUM(L590,O590,R590,U590))</f>
        <v/>
      </c>
      <c r="AA590" s="16">
        <v>799</v>
      </c>
      <c r="AB590" s="16" t="str">
        <f t="shared" si="16"/>
        <v/>
      </c>
      <c r="AC590" s="71" t="str">
        <f t="shared" si="17"/>
        <v/>
      </c>
      <c r="AH590" s="74" t="str">
        <f>IF(AI590="","",MAX($AH$5:AH589)+1)</f>
        <v/>
      </c>
      <c r="AI590" s="23" t="str">
        <f>IF(G589="","",IF(COUNTIF($AI$11:AI589,G589)=0,G589,""))</f>
        <v/>
      </c>
      <c r="AJ590" s="23" t="str">
        <f t="shared" si="18"/>
        <v/>
      </c>
      <c r="AK590" s="69"/>
    </row>
    <row r="591" spans="1:37" x14ac:dyDescent="0.25">
      <c r="A591" s="81"/>
      <c r="B591" s="81"/>
      <c r="C591" s="81"/>
      <c r="D591" s="81"/>
      <c r="E591" s="80"/>
      <c r="F591" s="80"/>
      <c r="G591" s="81"/>
      <c r="H591" s="80"/>
      <c r="I591" s="82" t="str">
        <f t="shared" si="15"/>
        <v/>
      </c>
      <c r="J591" s="82"/>
      <c r="K591" s="82"/>
      <c r="L591" s="70" t="str">
        <f>IF(AND(C591="Abierto",D591="Urgente"),A591,"")</f>
        <v/>
      </c>
      <c r="M591" s="70" t="str">
        <f ca="1">IF(AND(C591="Abierto",D591="Urgente"),TODAY()-E591,"")</f>
        <v/>
      </c>
      <c r="N591" s="70" t="str">
        <f>IF(AND(C591="Abierto",D591="Urgente"),RANK(M591,$M$13:$M$787,0)+COUNTIF($M$13:M591,M591)-1,"")</f>
        <v/>
      </c>
      <c r="O591" s="70" t="str">
        <f>IF(AND(C591="Abierto",D591="Alta"),A591,"")</f>
        <v/>
      </c>
      <c r="P591" s="70" t="str">
        <f ca="1">IF(AND(C591="Abierto",D591="Alta"),TODAY()-E591,"")</f>
        <v/>
      </c>
      <c r="Q591" s="70" t="str">
        <f>IF(AND(C591="Abierto",D591="Alta"),RANK(P591,$P$13:$P$787,0)+COUNTIF($P$13:P591,P591)-1+MAX(N:N),"")</f>
        <v/>
      </c>
      <c r="R591" s="70" t="str">
        <f>IF(AND(C591="Abierto",D591="Media"),A591,"")</f>
        <v/>
      </c>
      <c r="S591" s="70" t="str">
        <f ca="1">IF(AND(C591="Abierto",D591="Media"),TODAY()-E591,"")</f>
        <v/>
      </c>
      <c r="T591" s="70" t="str">
        <f>IF(AND(C591="Abierto",D591="Media"),RANK(S591,$S$13:$S$787,0)+COUNTIF($S$13:S591,S591)-1+MAX(N:N,Q:Q),"")</f>
        <v/>
      </c>
      <c r="U591" s="70" t="str">
        <f>IF(AND(C591="Abierto",D591="Baja"),A591,"")</f>
        <v/>
      </c>
      <c r="V591" s="70" t="str">
        <f ca="1">IF(AND(C591="Abierto",D591="Baja"),TODAY()-E591,"")</f>
        <v/>
      </c>
      <c r="W591" s="70" t="str">
        <f>IF(AND(C591="Abierto",D591="Baja"),RANK(V591,$V$13:$V$787,0)+COUNTIF($V$13:V591,V591)-1+MAX(N:N,Q:Q,T:T),"")</f>
        <v/>
      </c>
      <c r="X591" s="83" t="str">
        <f>IF(OR(C591="Resuelto",C591=""),"",SUM(N591,Q591,T591,W591))</f>
        <v/>
      </c>
      <c r="Y591" s="83" t="str">
        <f>IF(OR(C591="Resuelto",C591=""),"",SUM(M591,P591,S591,V591))</f>
        <v/>
      </c>
      <c r="Z591" s="83" t="str">
        <f>IF(OR(C591="Resuelto",C591=""),"",SUM(L591,O591,R591,U591))</f>
        <v/>
      </c>
      <c r="AA591" s="16">
        <v>800</v>
      </c>
      <c r="AB591" s="16" t="str">
        <f t="shared" si="16"/>
        <v/>
      </c>
      <c r="AC591" s="71" t="str">
        <f t="shared" si="17"/>
        <v/>
      </c>
      <c r="AH591" s="74" t="str">
        <f>IF(AI591="","",MAX($AH$5:AH590)+1)</f>
        <v/>
      </c>
      <c r="AI591" s="23" t="str">
        <f>IF(G590="","",IF(COUNTIF($AI$11:AI590,G590)=0,G590,""))</f>
        <v/>
      </c>
      <c r="AJ591" s="23" t="str">
        <f t="shared" si="18"/>
        <v/>
      </c>
      <c r="AK591" s="69"/>
    </row>
    <row r="592" spans="1:37" x14ac:dyDescent="0.25">
      <c r="A592" s="81"/>
      <c r="B592" s="81"/>
      <c r="C592" s="81"/>
      <c r="D592" s="81"/>
      <c r="E592" s="80"/>
      <c r="F592" s="80"/>
      <c r="G592" s="81"/>
      <c r="H592" s="80"/>
      <c r="I592" s="82" t="str">
        <f t="shared" si="15"/>
        <v/>
      </c>
      <c r="J592" s="82"/>
      <c r="K592" s="82"/>
      <c r="L592" s="70" t="str">
        <f>IF(AND(C592="Abierto",D592="Urgente"),A592,"")</f>
        <v/>
      </c>
      <c r="M592" s="70" t="str">
        <f ca="1">IF(AND(C592="Abierto",D592="Urgente"),TODAY()-E592,"")</f>
        <v/>
      </c>
      <c r="N592" s="70" t="str">
        <f>IF(AND(C592="Abierto",D592="Urgente"),RANK(M592,$M$13:$M$787,0)+COUNTIF($M$13:M592,M592)-1,"")</f>
        <v/>
      </c>
      <c r="O592" s="70" t="str">
        <f>IF(AND(C592="Abierto",D592="Alta"),A592,"")</f>
        <v/>
      </c>
      <c r="P592" s="70" t="str">
        <f ca="1">IF(AND(C592="Abierto",D592="Alta"),TODAY()-E592,"")</f>
        <v/>
      </c>
      <c r="Q592" s="70" t="str">
        <f>IF(AND(C592="Abierto",D592="Alta"),RANK(P592,$P$13:$P$787,0)+COUNTIF($P$13:P592,P592)-1+MAX(N:N),"")</f>
        <v/>
      </c>
      <c r="R592" s="70" t="str">
        <f>IF(AND(C592="Abierto",D592="Media"),A592,"")</f>
        <v/>
      </c>
      <c r="S592" s="70" t="str">
        <f ca="1">IF(AND(C592="Abierto",D592="Media"),TODAY()-E592,"")</f>
        <v/>
      </c>
      <c r="T592" s="70" t="str">
        <f>IF(AND(C592="Abierto",D592="Media"),RANK(S592,$S$13:$S$787,0)+COUNTIF($S$13:S592,S592)-1+MAX(N:N,Q:Q),"")</f>
        <v/>
      </c>
      <c r="U592" s="70" t="str">
        <f>IF(AND(C592="Abierto",D592="Baja"),A592,"")</f>
        <v/>
      </c>
      <c r="V592" s="70" t="str">
        <f ca="1">IF(AND(C592="Abierto",D592="Baja"),TODAY()-E592,"")</f>
        <v/>
      </c>
      <c r="W592" s="70" t="str">
        <f>IF(AND(C592="Abierto",D592="Baja"),RANK(V592,$V$13:$V$787,0)+COUNTIF($V$13:V592,V592)-1+MAX(N:N,Q:Q,T:T),"")</f>
        <v/>
      </c>
      <c r="X592" s="83" t="str">
        <f>IF(OR(C592="Resuelto",C592=""),"",SUM(N592,Q592,T592,W592))</f>
        <v/>
      </c>
      <c r="Y592" s="83" t="str">
        <f>IF(OR(C592="Resuelto",C592=""),"",SUM(M592,P592,S592,V592))</f>
        <v/>
      </c>
      <c r="Z592" s="83" t="str">
        <f>IF(OR(C592="Resuelto",C592=""),"",SUM(L592,O592,R592,U592))</f>
        <v/>
      </c>
      <c r="AA592" s="16">
        <v>801</v>
      </c>
      <c r="AB592" s="16" t="str">
        <f t="shared" si="16"/>
        <v/>
      </c>
      <c r="AC592" s="71" t="str">
        <f t="shared" si="17"/>
        <v/>
      </c>
      <c r="AH592" s="74" t="str">
        <f>IF(AI592="","",MAX($AH$5:AH591)+1)</f>
        <v/>
      </c>
      <c r="AI592" s="23" t="str">
        <f>IF(G591="","",IF(COUNTIF($AI$11:AI591,G591)=0,G591,""))</f>
        <v/>
      </c>
      <c r="AJ592" s="23" t="str">
        <f t="shared" si="18"/>
        <v/>
      </c>
      <c r="AK592" s="69"/>
    </row>
    <row r="593" spans="1:37" x14ac:dyDescent="0.25">
      <c r="A593" s="81"/>
      <c r="B593" s="81"/>
      <c r="C593" s="81"/>
      <c r="D593" s="81"/>
      <c r="E593" s="80"/>
      <c r="F593" s="80"/>
      <c r="G593" s="81"/>
      <c r="H593" s="80"/>
      <c r="I593" s="82" t="str">
        <f t="shared" si="15"/>
        <v/>
      </c>
      <c r="J593" s="82"/>
      <c r="K593" s="82"/>
      <c r="L593" s="70" t="str">
        <f>IF(AND(C593="Abierto",D593="Urgente"),A593,"")</f>
        <v/>
      </c>
      <c r="M593" s="70" t="str">
        <f ca="1">IF(AND(C593="Abierto",D593="Urgente"),TODAY()-E593,"")</f>
        <v/>
      </c>
      <c r="N593" s="70" t="str">
        <f>IF(AND(C593="Abierto",D593="Urgente"),RANK(M593,$M$13:$M$787,0)+COUNTIF($M$13:M593,M593)-1,"")</f>
        <v/>
      </c>
      <c r="O593" s="70" t="str">
        <f>IF(AND(C593="Abierto",D593="Alta"),A593,"")</f>
        <v/>
      </c>
      <c r="P593" s="70" t="str">
        <f ca="1">IF(AND(C593="Abierto",D593="Alta"),TODAY()-E593,"")</f>
        <v/>
      </c>
      <c r="Q593" s="70" t="str">
        <f>IF(AND(C593="Abierto",D593="Alta"),RANK(P593,$P$13:$P$787,0)+COUNTIF($P$13:P593,P593)-1+MAX(N:N),"")</f>
        <v/>
      </c>
      <c r="R593" s="70" t="str">
        <f>IF(AND(C593="Abierto",D593="Media"),A593,"")</f>
        <v/>
      </c>
      <c r="S593" s="70" t="str">
        <f ca="1">IF(AND(C593="Abierto",D593="Media"),TODAY()-E593,"")</f>
        <v/>
      </c>
      <c r="T593" s="70" t="str">
        <f>IF(AND(C593="Abierto",D593="Media"),RANK(S593,$S$13:$S$787,0)+COUNTIF($S$13:S593,S593)-1+MAX(N:N,Q:Q),"")</f>
        <v/>
      </c>
      <c r="U593" s="70" t="str">
        <f>IF(AND(C593="Abierto",D593="Baja"),A593,"")</f>
        <v/>
      </c>
      <c r="V593" s="70" t="str">
        <f ca="1">IF(AND(C593="Abierto",D593="Baja"),TODAY()-E593,"")</f>
        <v/>
      </c>
      <c r="W593" s="70" t="str">
        <f>IF(AND(C593="Abierto",D593="Baja"),RANK(V593,$V$13:$V$787,0)+COUNTIF($V$13:V593,V593)-1+MAX(N:N,Q:Q,T:T),"")</f>
        <v/>
      </c>
      <c r="X593" s="83" t="str">
        <f>IF(OR(C593="Resuelto",C593=""),"",SUM(N593,Q593,T593,W593))</f>
        <v/>
      </c>
      <c r="Y593" s="83" t="str">
        <f>IF(OR(C593="Resuelto",C593=""),"",SUM(M593,P593,S593,V593))</f>
        <v/>
      </c>
      <c r="Z593" s="83" t="str">
        <f>IF(OR(C593="Resuelto",C593=""),"",SUM(L593,O593,R593,U593))</f>
        <v/>
      </c>
      <c r="AA593" s="16">
        <v>802</v>
      </c>
      <c r="AB593" s="16" t="str">
        <f t="shared" si="16"/>
        <v/>
      </c>
      <c r="AC593" s="71" t="str">
        <f t="shared" si="17"/>
        <v/>
      </c>
      <c r="AH593" s="74" t="str">
        <f>IF(AI593="","",MAX($AH$5:AH592)+1)</f>
        <v/>
      </c>
      <c r="AI593" s="23" t="str">
        <f>IF(G592="","",IF(COUNTIF($AI$11:AI592,G592)=0,G592,""))</f>
        <v/>
      </c>
      <c r="AJ593" s="23" t="str">
        <f t="shared" si="18"/>
        <v/>
      </c>
      <c r="AK593" s="69"/>
    </row>
    <row r="594" spans="1:37" x14ac:dyDescent="0.25">
      <c r="A594" s="81"/>
      <c r="B594" s="81"/>
      <c r="C594" s="81"/>
      <c r="D594" s="81"/>
      <c r="E594" s="80"/>
      <c r="F594" s="80"/>
      <c r="G594" s="81"/>
      <c r="H594" s="80"/>
      <c r="I594" s="82" t="str">
        <f t="shared" si="15"/>
        <v/>
      </c>
      <c r="J594" s="82"/>
      <c r="K594" s="82"/>
      <c r="L594" s="70" t="str">
        <f>IF(AND(C594="Abierto",D594="Urgente"),A594,"")</f>
        <v/>
      </c>
      <c r="M594" s="70" t="str">
        <f ca="1">IF(AND(C594="Abierto",D594="Urgente"),TODAY()-E594,"")</f>
        <v/>
      </c>
      <c r="N594" s="70" t="str">
        <f>IF(AND(C594="Abierto",D594="Urgente"),RANK(M594,$M$13:$M$787,0)+COUNTIF($M$13:M594,M594)-1,"")</f>
        <v/>
      </c>
      <c r="O594" s="70" t="str">
        <f>IF(AND(C594="Abierto",D594="Alta"),A594,"")</f>
        <v/>
      </c>
      <c r="P594" s="70" t="str">
        <f ca="1">IF(AND(C594="Abierto",D594="Alta"),TODAY()-E594,"")</f>
        <v/>
      </c>
      <c r="Q594" s="70" t="str">
        <f>IF(AND(C594="Abierto",D594="Alta"),RANK(P594,$P$13:$P$787,0)+COUNTIF($P$13:P594,P594)-1+MAX(N:N),"")</f>
        <v/>
      </c>
      <c r="R594" s="70" t="str">
        <f>IF(AND(C594="Abierto",D594="Media"),A594,"")</f>
        <v/>
      </c>
      <c r="S594" s="70" t="str">
        <f ca="1">IF(AND(C594="Abierto",D594="Media"),TODAY()-E594,"")</f>
        <v/>
      </c>
      <c r="T594" s="70" t="str">
        <f>IF(AND(C594="Abierto",D594="Media"),RANK(S594,$S$13:$S$787,0)+COUNTIF($S$13:S594,S594)-1+MAX(N:N,Q:Q),"")</f>
        <v/>
      </c>
      <c r="U594" s="70" t="str">
        <f>IF(AND(C594="Abierto",D594="Baja"),A594,"")</f>
        <v/>
      </c>
      <c r="V594" s="70" t="str">
        <f ca="1">IF(AND(C594="Abierto",D594="Baja"),TODAY()-E594,"")</f>
        <v/>
      </c>
      <c r="W594" s="70" t="str">
        <f>IF(AND(C594="Abierto",D594="Baja"),RANK(V594,$V$13:$V$787,0)+COUNTIF($V$13:V594,V594)-1+MAX(N:N,Q:Q,T:T),"")</f>
        <v/>
      </c>
      <c r="X594" s="83" t="str">
        <f>IF(OR(C594="Resuelto",C594=""),"",SUM(N594,Q594,T594,W594))</f>
        <v/>
      </c>
      <c r="Y594" s="83" t="str">
        <f>IF(OR(C594="Resuelto",C594=""),"",SUM(M594,P594,S594,V594))</f>
        <v/>
      </c>
      <c r="Z594" s="83" t="str">
        <f>IF(OR(C594="Resuelto",C594=""),"",SUM(L594,O594,R594,U594))</f>
        <v/>
      </c>
      <c r="AA594" s="16">
        <v>803</v>
      </c>
      <c r="AB594" s="16" t="str">
        <f t="shared" si="16"/>
        <v/>
      </c>
      <c r="AC594" s="71" t="str">
        <f t="shared" si="17"/>
        <v/>
      </c>
      <c r="AH594" s="74" t="str">
        <f>IF(AI594="","",MAX($AH$5:AH593)+1)</f>
        <v/>
      </c>
      <c r="AI594" s="23" t="str">
        <f>IF(G593="","",IF(COUNTIF($AI$11:AI593,G593)=0,G593,""))</f>
        <v/>
      </c>
      <c r="AJ594" s="23" t="str">
        <f t="shared" si="18"/>
        <v/>
      </c>
      <c r="AK594" s="69"/>
    </row>
    <row r="595" spans="1:37" x14ac:dyDescent="0.25">
      <c r="A595" s="81"/>
      <c r="B595" s="81"/>
      <c r="C595" s="81"/>
      <c r="D595" s="81"/>
      <c r="E595" s="80"/>
      <c r="F595" s="80"/>
      <c r="G595" s="81"/>
      <c r="H595" s="80"/>
      <c r="I595" s="82" t="str">
        <f t="shared" si="15"/>
        <v/>
      </c>
      <c r="J595" s="82"/>
      <c r="K595" s="82"/>
      <c r="L595" s="70" t="str">
        <f>IF(AND(C595="Abierto",D595="Urgente"),A595,"")</f>
        <v/>
      </c>
      <c r="M595" s="70" t="str">
        <f ca="1">IF(AND(C595="Abierto",D595="Urgente"),TODAY()-E595,"")</f>
        <v/>
      </c>
      <c r="N595" s="70" t="str">
        <f>IF(AND(C595="Abierto",D595="Urgente"),RANK(M595,$M$13:$M$787,0)+COUNTIF($M$13:M595,M595)-1,"")</f>
        <v/>
      </c>
      <c r="O595" s="70" t="str">
        <f>IF(AND(C595="Abierto",D595="Alta"),A595,"")</f>
        <v/>
      </c>
      <c r="P595" s="70" t="str">
        <f ca="1">IF(AND(C595="Abierto",D595="Alta"),TODAY()-E595,"")</f>
        <v/>
      </c>
      <c r="Q595" s="70" t="str">
        <f>IF(AND(C595="Abierto",D595="Alta"),RANK(P595,$P$13:$P$787,0)+COUNTIF($P$13:P595,P595)-1+MAX(N:N),"")</f>
        <v/>
      </c>
      <c r="R595" s="70" t="str">
        <f>IF(AND(C595="Abierto",D595="Media"),A595,"")</f>
        <v/>
      </c>
      <c r="S595" s="70" t="str">
        <f ca="1">IF(AND(C595="Abierto",D595="Media"),TODAY()-E595,"")</f>
        <v/>
      </c>
      <c r="T595" s="70" t="str">
        <f>IF(AND(C595="Abierto",D595="Media"),RANK(S595,$S$13:$S$787,0)+COUNTIF($S$13:S595,S595)-1+MAX(N:N,Q:Q),"")</f>
        <v/>
      </c>
      <c r="U595" s="70" t="str">
        <f>IF(AND(C595="Abierto",D595="Baja"),A595,"")</f>
        <v/>
      </c>
      <c r="V595" s="70" t="str">
        <f ca="1">IF(AND(C595="Abierto",D595="Baja"),TODAY()-E595,"")</f>
        <v/>
      </c>
      <c r="W595" s="70" t="str">
        <f>IF(AND(C595="Abierto",D595="Baja"),RANK(V595,$V$13:$V$787,0)+COUNTIF($V$13:V595,V595)-1+MAX(N:N,Q:Q,T:T),"")</f>
        <v/>
      </c>
      <c r="X595" s="83" t="str">
        <f>IF(OR(C595="Resuelto",C595=""),"",SUM(N595,Q595,T595,W595))</f>
        <v/>
      </c>
      <c r="Y595" s="83" t="str">
        <f>IF(OR(C595="Resuelto",C595=""),"",SUM(M595,P595,S595,V595))</f>
        <v/>
      </c>
      <c r="Z595" s="83" t="str">
        <f>IF(OR(C595="Resuelto",C595=""),"",SUM(L595,O595,R595,U595))</f>
        <v/>
      </c>
      <c r="AA595" s="16">
        <v>804</v>
      </c>
      <c r="AB595" s="16" t="str">
        <f t="shared" si="16"/>
        <v/>
      </c>
      <c r="AC595" s="71" t="str">
        <f t="shared" si="17"/>
        <v/>
      </c>
      <c r="AH595" s="74" t="str">
        <f>IF(AI595="","",MAX($AH$5:AH594)+1)</f>
        <v/>
      </c>
      <c r="AI595" s="23" t="str">
        <f>IF(G594="","",IF(COUNTIF($AI$11:AI594,G594)=0,G594,""))</f>
        <v/>
      </c>
      <c r="AJ595" s="23" t="str">
        <f t="shared" si="18"/>
        <v/>
      </c>
      <c r="AK595" s="69"/>
    </row>
    <row r="596" spans="1:37" x14ac:dyDescent="0.25">
      <c r="A596" s="81"/>
      <c r="B596" s="81"/>
      <c r="C596" s="81"/>
      <c r="D596" s="81"/>
      <c r="E596" s="80"/>
      <c r="F596" s="80"/>
      <c r="G596" s="81"/>
      <c r="H596" s="80"/>
      <c r="I596" s="82" t="str">
        <f t="shared" si="15"/>
        <v/>
      </c>
      <c r="J596" s="82"/>
      <c r="K596" s="82"/>
      <c r="L596" s="70" t="str">
        <f>IF(AND(C596="Abierto",D596="Urgente"),A596,"")</f>
        <v/>
      </c>
      <c r="M596" s="70" t="str">
        <f ca="1">IF(AND(C596="Abierto",D596="Urgente"),TODAY()-E596,"")</f>
        <v/>
      </c>
      <c r="N596" s="70" t="str">
        <f>IF(AND(C596="Abierto",D596="Urgente"),RANK(M596,$M$13:$M$787,0)+COUNTIF($M$13:M596,M596)-1,"")</f>
        <v/>
      </c>
      <c r="O596" s="70" t="str">
        <f>IF(AND(C596="Abierto",D596="Alta"),A596,"")</f>
        <v/>
      </c>
      <c r="P596" s="70" t="str">
        <f ca="1">IF(AND(C596="Abierto",D596="Alta"),TODAY()-E596,"")</f>
        <v/>
      </c>
      <c r="Q596" s="70" t="str">
        <f>IF(AND(C596="Abierto",D596="Alta"),RANK(P596,$P$13:$P$787,0)+COUNTIF($P$13:P596,P596)-1+MAX(N:N),"")</f>
        <v/>
      </c>
      <c r="R596" s="70" t="str">
        <f>IF(AND(C596="Abierto",D596="Media"),A596,"")</f>
        <v/>
      </c>
      <c r="S596" s="70" t="str">
        <f ca="1">IF(AND(C596="Abierto",D596="Media"),TODAY()-E596,"")</f>
        <v/>
      </c>
      <c r="T596" s="70" t="str">
        <f>IF(AND(C596="Abierto",D596="Media"),RANK(S596,$S$13:$S$787,0)+COUNTIF($S$13:S596,S596)-1+MAX(N:N,Q:Q),"")</f>
        <v/>
      </c>
      <c r="U596" s="70" t="str">
        <f>IF(AND(C596="Abierto",D596="Baja"),A596,"")</f>
        <v/>
      </c>
      <c r="V596" s="70" t="str">
        <f ca="1">IF(AND(C596="Abierto",D596="Baja"),TODAY()-E596,"")</f>
        <v/>
      </c>
      <c r="W596" s="70" t="str">
        <f>IF(AND(C596="Abierto",D596="Baja"),RANK(V596,$V$13:$V$787,0)+COUNTIF($V$13:V596,V596)-1+MAX(N:N,Q:Q,T:T),"")</f>
        <v/>
      </c>
      <c r="X596" s="83" t="str">
        <f>IF(OR(C596="Resuelto",C596=""),"",SUM(N596,Q596,T596,W596))</f>
        <v/>
      </c>
      <c r="Y596" s="83" t="str">
        <f>IF(OR(C596="Resuelto",C596=""),"",SUM(M596,P596,S596,V596))</f>
        <v/>
      </c>
      <c r="Z596" s="83" t="str">
        <f>IF(OR(C596="Resuelto",C596=""),"",SUM(L596,O596,R596,U596))</f>
        <v/>
      </c>
      <c r="AA596" s="16">
        <v>805</v>
      </c>
      <c r="AB596" s="16" t="str">
        <f t="shared" si="16"/>
        <v/>
      </c>
      <c r="AC596" s="71" t="str">
        <f t="shared" si="17"/>
        <v/>
      </c>
      <c r="AH596" s="74" t="str">
        <f>IF(AI596="","",MAX($AH$5:AH595)+1)</f>
        <v/>
      </c>
      <c r="AI596" s="23" t="str">
        <f>IF(G595="","",IF(COUNTIF($AI$11:AI595,G595)=0,G595,""))</f>
        <v/>
      </c>
      <c r="AJ596" s="23" t="str">
        <f t="shared" si="18"/>
        <v/>
      </c>
      <c r="AK596" s="69"/>
    </row>
    <row r="597" spans="1:37" x14ac:dyDescent="0.25">
      <c r="A597" s="81"/>
      <c r="B597" s="81"/>
      <c r="C597" s="81"/>
      <c r="D597" s="81"/>
      <c r="E597" s="80"/>
      <c r="F597" s="80"/>
      <c r="G597" s="81"/>
      <c r="H597" s="80"/>
      <c r="I597" s="82" t="str">
        <f t="shared" si="15"/>
        <v/>
      </c>
      <c r="J597" s="82"/>
      <c r="K597" s="82"/>
      <c r="L597" s="70" t="str">
        <f>IF(AND(C597="Abierto",D597="Urgente"),A597,"")</f>
        <v/>
      </c>
      <c r="M597" s="70" t="str">
        <f ca="1">IF(AND(C597="Abierto",D597="Urgente"),TODAY()-E597,"")</f>
        <v/>
      </c>
      <c r="N597" s="70" t="str">
        <f>IF(AND(C597="Abierto",D597="Urgente"),RANK(M597,$M$13:$M$787,0)+COUNTIF($M$13:M597,M597)-1,"")</f>
        <v/>
      </c>
      <c r="O597" s="70" t="str">
        <f>IF(AND(C597="Abierto",D597="Alta"),A597,"")</f>
        <v/>
      </c>
      <c r="P597" s="70" t="str">
        <f ca="1">IF(AND(C597="Abierto",D597="Alta"),TODAY()-E597,"")</f>
        <v/>
      </c>
      <c r="Q597" s="70" t="str">
        <f>IF(AND(C597="Abierto",D597="Alta"),RANK(P597,$P$13:$P$787,0)+COUNTIF($P$13:P597,P597)-1+MAX(N:N),"")</f>
        <v/>
      </c>
      <c r="R597" s="70" t="str">
        <f>IF(AND(C597="Abierto",D597="Media"),A597,"")</f>
        <v/>
      </c>
      <c r="S597" s="70" t="str">
        <f ca="1">IF(AND(C597="Abierto",D597="Media"),TODAY()-E597,"")</f>
        <v/>
      </c>
      <c r="T597" s="70" t="str">
        <f>IF(AND(C597="Abierto",D597="Media"),RANK(S597,$S$13:$S$787,0)+COUNTIF($S$13:S597,S597)-1+MAX(N:N,Q:Q),"")</f>
        <v/>
      </c>
      <c r="U597" s="70" t="str">
        <f>IF(AND(C597="Abierto",D597="Baja"),A597,"")</f>
        <v/>
      </c>
      <c r="V597" s="70" t="str">
        <f ca="1">IF(AND(C597="Abierto",D597="Baja"),TODAY()-E597,"")</f>
        <v/>
      </c>
      <c r="W597" s="70" t="str">
        <f>IF(AND(C597="Abierto",D597="Baja"),RANK(V597,$V$13:$V$787,0)+COUNTIF($V$13:V597,V597)-1+MAX(N:N,Q:Q,T:T),"")</f>
        <v/>
      </c>
      <c r="X597" s="83" t="str">
        <f>IF(OR(C597="Resuelto",C597=""),"",SUM(N597,Q597,T597,W597))</f>
        <v/>
      </c>
      <c r="Y597" s="83" t="str">
        <f>IF(OR(C597="Resuelto",C597=""),"",SUM(M597,P597,S597,V597))</f>
        <v/>
      </c>
      <c r="Z597" s="83" t="str">
        <f>IF(OR(C597="Resuelto",C597=""),"",SUM(L597,O597,R597,U597))</f>
        <v/>
      </c>
      <c r="AA597" s="16">
        <v>806</v>
      </c>
      <c r="AB597" s="16" t="str">
        <f t="shared" si="16"/>
        <v/>
      </c>
      <c r="AC597" s="71" t="str">
        <f t="shared" si="17"/>
        <v/>
      </c>
      <c r="AH597" s="74" t="str">
        <f>IF(AI597="","",MAX($AH$5:AH596)+1)</f>
        <v/>
      </c>
      <c r="AI597" s="23" t="str">
        <f>IF(G596="","",IF(COUNTIF($AI$11:AI596,G596)=0,G596,""))</f>
        <v/>
      </c>
      <c r="AJ597" s="23" t="str">
        <f t="shared" si="18"/>
        <v/>
      </c>
      <c r="AK597" s="69"/>
    </row>
    <row r="598" spans="1:37" x14ac:dyDescent="0.25">
      <c r="A598" s="81"/>
      <c r="B598" s="81"/>
      <c r="C598" s="81"/>
      <c r="D598" s="81"/>
      <c r="E598" s="80"/>
      <c r="F598" s="80"/>
      <c r="G598" s="81"/>
      <c r="H598" s="80"/>
      <c r="I598" s="82" t="str">
        <f t="shared" si="15"/>
        <v/>
      </c>
      <c r="J598" s="82"/>
      <c r="K598" s="82"/>
      <c r="L598" s="70" t="str">
        <f>IF(AND(C598="Abierto",D598="Urgente"),A598,"")</f>
        <v/>
      </c>
      <c r="M598" s="70" t="str">
        <f ca="1">IF(AND(C598="Abierto",D598="Urgente"),TODAY()-E598,"")</f>
        <v/>
      </c>
      <c r="N598" s="70" t="str">
        <f>IF(AND(C598="Abierto",D598="Urgente"),RANK(M598,$M$13:$M$787,0)+COUNTIF($M$13:M598,M598)-1,"")</f>
        <v/>
      </c>
      <c r="O598" s="70" t="str">
        <f>IF(AND(C598="Abierto",D598="Alta"),A598,"")</f>
        <v/>
      </c>
      <c r="P598" s="70" t="str">
        <f ca="1">IF(AND(C598="Abierto",D598="Alta"),TODAY()-E598,"")</f>
        <v/>
      </c>
      <c r="Q598" s="70" t="str">
        <f>IF(AND(C598="Abierto",D598="Alta"),RANK(P598,$P$13:$P$787,0)+COUNTIF($P$13:P598,P598)-1+MAX(N:N),"")</f>
        <v/>
      </c>
      <c r="R598" s="70" t="str">
        <f>IF(AND(C598="Abierto",D598="Media"),A598,"")</f>
        <v/>
      </c>
      <c r="S598" s="70" t="str">
        <f ca="1">IF(AND(C598="Abierto",D598="Media"),TODAY()-E598,"")</f>
        <v/>
      </c>
      <c r="T598" s="70" t="str">
        <f>IF(AND(C598="Abierto",D598="Media"),RANK(S598,$S$13:$S$787,0)+COUNTIF($S$13:S598,S598)-1+MAX(N:N,Q:Q),"")</f>
        <v/>
      </c>
      <c r="U598" s="70" t="str">
        <f>IF(AND(C598="Abierto",D598="Baja"),A598,"")</f>
        <v/>
      </c>
      <c r="V598" s="70" t="str">
        <f ca="1">IF(AND(C598="Abierto",D598="Baja"),TODAY()-E598,"")</f>
        <v/>
      </c>
      <c r="W598" s="70" t="str">
        <f>IF(AND(C598="Abierto",D598="Baja"),RANK(V598,$V$13:$V$787,0)+COUNTIF($V$13:V598,V598)-1+MAX(N:N,Q:Q,T:T),"")</f>
        <v/>
      </c>
      <c r="X598" s="83" t="str">
        <f>IF(OR(C598="Resuelto",C598=""),"",SUM(N598,Q598,T598,W598))</f>
        <v/>
      </c>
      <c r="Y598" s="83" t="str">
        <f>IF(OR(C598="Resuelto",C598=""),"",SUM(M598,P598,S598,V598))</f>
        <v/>
      </c>
      <c r="Z598" s="83" t="str">
        <f>IF(OR(C598="Resuelto",C598=""),"",SUM(L598,O598,R598,U598))</f>
        <v/>
      </c>
      <c r="AA598" s="16">
        <v>807</v>
      </c>
      <c r="AB598" s="16" t="str">
        <f t="shared" si="16"/>
        <v/>
      </c>
      <c r="AC598" s="71" t="str">
        <f t="shared" si="17"/>
        <v/>
      </c>
      <c r="AH598" s="74" t="str">
        <f>IF(AI598="","",MAX($AH$5:AH597)+1)</f>
        <v/>
      </c>
      <c r="AI598" s="23" t="str">
        <f>IF(G597="","",IF(COUNTIF($AI$11:AI597,G597)=0,G597,""))</f>
        <v/>
      </c>
      <c r="AJ598" s="23" t="str">
        <f t="shared" si="18"/>
        <v/>
      </c>
      <c r="AK598" s="69"/>
    </row>
    <row r="599" spans="1:37" x14ac:dyDescent="0.25">
      <c r="A599" s="81"/>
      <c r="B599" s="81"/>
      <c r="C599" s="81"/>
      <c r="D599" s="81"/>
      <c r="E599" s="80"/>
      <c r="F599" s="80"/>
      <c r="G599" s="81"/>
      <c r="H599" s="80"/>
      <c r="I599" s="82" t="str">
        <f t="shared" si="15"/>
        <v/>
      </c>
      <c r="J599" s="82"/>
      <c r="K599" s="82"/>
      <c r="L599" s="70" t="str">
        <f>IF(AND(C599="Abierto",D599="Urgente"),A599,"")</f>
        <v/>
      </c>
      <c r="M599" s="70" t="str">
        <f ca="1">IF(AND(C599="Abierto",D599="Urgente"),TODAY()-E599,"")</f>
        <v/>
      </c>
      <c r="N599" s="70" t="str">
        <f>IF(AND(C599="Abierto",D599="Urgente"),RANK(M599,$M$13:$M$787,0)+COUNTIF($M$13:M599,M599)-1,"")</f>
        <v/>
      </c>
      <c r="O599" s="70" t="str">
        <f>IF(AND(C599="Abierto",D599="Alta"),A599,"")</f>
        <v/>
      </c>
      <c r="P599" s="70" t="str">
        <f ca="1">IF(AND(C599="Abierto",D599="Alta"),TODAY()-E599,"")</f>
        <v/>
      </c>
      <c r="Q599" s="70" t="str">
        <f>IF(AND(C599="Abierto",D599="Alta"),RANK(P599,$P$13:$P$787,0)+COUNTIF($P$13:P599,P599)-1+MAX(N:N),"")</f>
        <v/>
      </c>
      <c r="R599" s="70" t="str">
        <f>IF(AND(C599="Abierto",D599="Media"),A599,"")</f>
        <v/>
      </c>
      <c r="S599" s="70" t="str">
        <f ca="1">IF(AND(C599="Abierto",D599="Media"),TODAY()-E599,"")</f>
        <v/>
      </c>
      <c r="T599" s="70" t="str">
        <f>IF(AND(C599="Abierto",D599="Media"),RANK(S599,$S$13:$S$787,0)+COUNTIF($S$13:S599,S599)-1+MAX(N:N,Q:Q),"")</f>
        <v/>
      </c>
      <c r="U599" s="70" t="str">
        <f>IF(AND(C599="Abierto",D599="Baja"),A599,"")</f>
        <v/>
      </c>
      <c r="V599" s="70" t="str">
        <f ca="1">IF(AND(C599="Abierto",D599="Baja"),TODAY()-E599,"")</f>
        <v/>
      </c>
      <c r="W599" s="70" t="str">
        <f>IF(AND(C599="Abierto",D599="Baja"),RANK(V599,$V$13:$V$787,0)+COUNTIF($V$13:V599,V599)-1+MAX(N:N,Q:Q,T:T),"")</f>
        <v/>
      </c>
      <c r="X599" s="83" t="str">
        <f>IF(OR(C599="Resuelto",C599=""),"",SUM(N599,Q599,T599,W599))</f>
        <v/>
      </c>
      <c r="Y599" s="83" t="str">
        <f>IF(OR(C599="Resuelto",C599=""),"",SUM(M599,P599,S599,V599))</f>
        <v/>
      </c>
      <c r="Z599" s="83" t="str">
        <f>IF(OR(C599="Resuelto",C599=""),"",SUM(L599,O599,R599,U599))</f>
        <v/>
      </c>
      <c r="AA599" s="16">
        <v>808</v>
      </c>
      <c r="AB599" s="16" t="str">
        <f t="shared" si="16"/>
        <v/>
      </c>
      <c r="AC599" s="71" t="str">
        <f t="shared" si="17"/>
        <v/>
      </c>
      <c r="AH599" s="74" t="str">
        <f>IF(AI599="","",MAX($AH$5:AH598)+1)</f>
        <v/>
      </c>
      <c r="AI599" s="23" t="str">
        <f>IF(G598="","",IF(COUNTIF($AI$11:AI598,G598)=0,G598,""))</f>
        <v/>
      </c>
      <c r="AJ599" s="23" t="str">
        <f t="shared" si="18"/>
        <v/>
      </c>
      <c r="AK599" s="69"/>
    </row>
    <row r="600" spans="1:37" x14ac:dyDescent="0.25">
      <c r="A600" s="81"/>
      <c r="B600" s="81"/>
      <c r="C600" s="81"/>
      <c r="D600" s="81"/>
      <c r="E600" s="80"/>
      <c r="F600" s="80"/>
      <c r="G600" s="81"/>
      <c r="H600" s="80"/>
      <c r="I600" s="82" t="str">
        <f t="shared" si="15"/>
        <v/>
      </c>
      <c r="J600" s="82"/>
      <c r="K600" s="82"/>
      <c r="L600" s="70" t="str">
        <f>IF(AND(C600="Abierto",D600="Urgente"),A600,"")</f>
        <v/>
      </c>
      <c r="M600" s="70" t="str">
        <f ca="1">IF(AND(C600="Abierto",D600="Urgente"),TODAY()-E600,"")</f>
        <v/>
      </c>
      <c r="N600" s="70" t="str">
        <f>IF(AND(C600="Abierto",D600="Urgente"),RANK(M600,$M$13:$M$787,0)+COUNTIF($M$13:M600,M600)-1,"")</f>
        <v/>
      </c>
      <c r="O600" s="70" t="str">
        <f>IF(AND(C600="Abierto",D600="Alta"),A600,"")</f>
        <v/>
      </c>
      <c r="P600" s="70" t="str">
        <f ca="1">IF(AND(C600="Abierto",D600="Alta"),TODAY()-E600,"")</f>
        <v/>
      </c>
      <c r="Q600" s="70" t="str">
        <f>IF(AND(C600="Abierto",D600="Alta"),RANK(P600,$P$13:$P$787,0)+COUNTIF($P$13:P600,P600)-1+MAX(N:N),"")</f>
        <v/>
      </c>
      <c r="R600" s="70" t="str">
        <f>IF(AND(C600="Abierto",D600="Media"),A600,"")</f>
        <v/>
      </c>
      <c r="S600" s="70" t="str">
        <f ca="1">IF(AND(C600="Abierto",D600="Media"),TODAY()-E600,"")</f>
        <v/>
      </c>
      <c r="T600" s="70" t="str">
        <f>IF(AND(C600="Abierto",D600="Media"),RANK(S600,$S$13:$S$787,0)+COUNTIF($S$13:S600,S600)-1+MAX(N:N,Q:Q),"")</f>
        <v/>
      </c>
      <c r="U600" s="70" t="str">
        <f>IF(AND(C600="Abierto",D600="Baja"),A600,"")</f>
        <v/>
      </c>
      <c r="V600" s="70" t="str">
        <f ca="1">IF(AND(C600="Abierto",D600="Baja"),TODAY()-E600,"")</f>
        <v/>
      </c>
      <c r="W600" s="70" t="str">
        <f>IF(AND(C600="Abierto",D600="Baja"),RANK(V600,$V$13:$V$787,0)+COUNTIF($V$13:V600,V600)-1+MAX(N:N,Q:Q,T:T),"")</f>
        <v/>
      </c>
      <c r="X600" s="83" t="str">
        <f>IF(OR(C600="Resuelto",C600=""),"",SUM(N600,Q600,T600,W600))</f>
        <v/>
      </c>
      <c r="Y600" s="83" t="str">
        <f>IF(OR(C600="Resuelto",C600=""),"",SUM(M600,P600,S600,V600))</f>
        <v/>
      </c>
      <c r="Z600" s="83" t="str">
        <f>IF(OR(C600="Resuelto",C600=""),"",SUM(L600,O600,R600,U600))</f>
        <v/>
      </c>
      <c r="AA600" s="16">
        <v>809</v>
      </c>
      <c r="AB600" s="16" t="str">
        <f t="shared" si="16"/>
        <v/>
      </c>
      <c r="AC600" s="71" t="str">
        <f t="shared" si="17"/>
        <v/>
      </c>
      <c r="AH600" s="74" t="str">
        <f>IF(AI600="","",MAX($AH$5:AH599)+1)</f>
        <v/>
      </c>
      <c r="AI600" s="23" t="str">
        <f>IF(G599="","",IF(COUNTIF($AI$11:AI599,G599)=0,G599,""))</f>
        <v/>
      </c>
      <c r="AJ600" s="23" t="str">
        <f t="shared" si="18"/>
        <v/>
      </c>
      <c r="AK600" s="69"/>
    </row>
    <row r="601" spans="1:37" x14ac:dyDescent="0.25">
      <c r="A601" s="81"/>
      <c r="B601" s="81"/>
      <c r="C601" s="81"/>
      <c r="D601" s="81"/>
      <c r="E601" s="80"/>
      <c r="F601" s="80"/>
      <c r="G601" s="81"/>
      <c r="H601" s="80"/>
      <c r="I601" s="82" t="str">
        <f t="shared" si="15"/>
        <v/>
      </c>
      <c r="J601" s="82"/>
      <c r="K601" s="82"/>
      <c r="L601" s="70" t="str">
        <f>IF(AND(C601="Abierto",D601="Urgente"),A601,"")</f>
        <v/>
      </c>
      <c r="M601" s="70" t="str">
        <f ca="1">IF(AND(C601="Abierto",D601="Urgente"),TODAY()-E601,"")</f>
        <v/>
      </c>
      <c r="N601" s="70" t="str">
        <f>IF(AND(C601="Abierto",D601="Urgente"),RANK(M601,$M$13:$M$787,0)+COUNTIF($M$13:M601,M601)-1,"")</f>
        <v/>
      </c>
      <c r="O601" s="70" t="str">
        <f>IF(AND(C601="Abierto",D601="Alta"),A601,"")</f>
        <v/>
      </c>
      <c r="P601" s="70" t="str">
        <f ca="1">IF(AND(C601="Abierto",D601="Alta"),TODAY()-E601,"")</f>
        <v/>
      </c>
      <c r="Q601" s="70" t="str">
        <f>IF(AND(C601="Abierto",D601="Alta"),RANK(P601,$P$13:$P$787,0)+COUNTIF($P$13:P601,P601)-1+MAX(N:N),"")</f>
        <v/>
      </c>
      <c r="R601" s="70" t="str">
        <f>IF(AND(C601="Abierto",D601="Media"),A601,"")</f>
        <v/>
      </c>
      <c r="S601" s="70" t="str">
        <f ca="1">IF(AND(C601="Abierto",D601="Media"),TODAY()-E601,"")</f>
        <v/>
      </c>
      <c r="T601" s="70" t="str">
        <f>IF(AND(C601="Abierto",D601="Media"),RANK(S601,$S$13:$S$787,0)+COUNTIF($S$13:S601,S601)-1+MAX(N:N,Q:Q),"")</f>
        <v/>
      </c>
      <c r="U601" s="70" t="str">
        <f>IF(AND(C601="Abierto",D601="Baja"),A601,"")</f>
        <v/>
      </c>
      <c r="V601" s="70" t="str">
        <f ca="1">IF(AND(C601="Abierto",D601="Baja"),TODAY()-E601,"")</f>
        <v/>
      </c>
      <c r="W601" s="70" t="str">
        <f>IF(AND(C601="Abierto",D601="Baja"),RANK(V601,$V$13:$V$787,0)+COUNTIF($V$13:V601,V601)-1+MAX(N:N,Q:Q,T:T),"")</f>
        <v/>
      </c>
      <c r="X601" s="83" t="str">
        <f>IF(OR(C601="Resuelto",C601=""),"",SUM(N601,Q601,T601,W601))</f>
        <v/>
      </c>
      <c r="Y601" s="83" t="str">
        <f>IF(OR(C601="Resuelto",C601=""),"",SUM(M601,P601,S601,V601))</f>
        <v/>
      </c>
      <c r="Z601" s="83" t="str">
        <f>IF(OR(C601="Resuelto",C601=""),"",SUM(L601,O601,R601,U601))</f>
        <v/>
      </c>
      <c r="AA601" s="16">
        <v>810</v>
      </c>
      <c r="AB601" s="16" t="str">
        <f t="shared" si="16"/>
        <v/>
      </c>
      <c r="AC601" s="71" t="str">
        <f t="shared" si="17"/>
        <v/>
      </c>
      <c r="AH601" s="74" t="str">
        <f>IF(AI601="","",MAX($AH$5:AH600)+1)</f>
        <v/>
      </c>
      <c r="AI601" s="23" t="str">
        <f>IF(G600="","",IF(COUNTIF($AI$11:AI600,G600)=0,G600,""))</f>
        <v/>
      </c>
      <c r="AJ601" s="23" t="str">
        <f t="shared" si="18"/>
        <v/>
      </c>
      <c r="AK601" s="69"/>
    </row>
    <row r="602" spans="1:37" x14ac:dyDescent="0.25">
      <c r="A602" s="81"/>
      <c r="B602" s="81"/>
      <c r="C602" s="81"/>
      <c r="D602" s="81"/>
      <c r="E602" s="80"/>
      <c r="F602" s="80"/>
      <c r="G602" s="81"/>
      <c r="H602" s="80"/>
      <c r="I602" s="82" t="str">
        <f t="shared" si="15"/>
        <v/>
      </c>
      <c r="J602" s="82"/>
      <c r="K602" s="82"/>
      <c r="L602" s="70" t="str">
        <f>IF(AND(C602="Abierto",D602="Urgente"),A602,"")</f>
        <v/>
      </c>
      <c r="M602" s="70" t="str">
        <f ca="1">IF(AND(C602="Abierto",D602="Urgente"),TODAY()-E602,"")</f>
        <v/>
      </c>
      <c r="N602" s="70" t="str">
        <f>IF(AND(C602="Abierto",D602="Urgente"),RANK(M602,$M$13:$M$787,0)+COUNTIF($M$13:M602,M602)-1,"")</f>
        <v/>
      </c>
      <c r="O602" s="70" t="str">
        <f>IF(AND(C602="Abierto",D602="Alta"),A602,"")</f>
        <v/>
      </c>
      <c r="P602" s="70" t="str">
        <f ca="1">IF(AND(C602="Abierto",D602="Alta"),TODAY()-E602,"")</f>
        <v/>
      </c>
      <c r="Q602" s="70" t="str">
        <f>IF(AND(C602="Abierto",D602="Alta"),RANK(P602,$P$13:$P$787,0)+COUNTIF($P$13:P602,P602)-1+MAX(N:N),"")</f>
        <v/>
      </c>
      <c r="R602" s="70" t="str">
        <f>IF(AND(C602="Abierto",D602="Media"),A602,"")</f>
        <v/>
      </c>
      <c r="S602" s="70" t="str">
        <f ca="1">IF(AND(C602="Abierto",D602="Media"),TODAY()-E602,"")</f>
        <v/>
      </c>
      <c r="T602" s="70" t="str">
        <f>IF(AND(C602="Abierto",D602="Media"),RANK(S602,$S$13:$S$787,0)+COUNTIF($S$13:S602,S602)-1+MAX(N:N,Q:Q),"")</f>
        <v/>
      </c>
      <c r="U602" s="70" t="str">
        <f>IF(AND(C602="Abierto",D602="Baja"),A602,"")</f>
        <v/>
      </c>
      <c r="V602" s="70" t="str">
        <f ca="1">IF(AND(C602="Abierto",D602="Baja"),TODAY()-E602,"")</f>
        <v/>
      </c>
      <c r="W602" s="70" t="str">
        <f>IF(AND(C602="Abierto",D602="Baja"),RANK(V602,$V$13:$V$787,0)+COUNTIF($V$13:V602,V602)-1+MAX(N:N,Q:Q,T:T),"")</f>
        <v/>
      </c>
      <c r="X602" s="83" t="str">
        <f>IF(OR(C602="Resuelto",C602=""),"",SUM(N602,Q602,T602,W602))</f>
        <v/>
      </c>
      <c r="Y602" s="83" t="str">
        <f>IF(OR(C602="Resuelto",C602=""),"",SUM(M602,P602,S602,V602))</f>
        <v/>
      </c>
      <c r="Z602" s="83" t="str">
        <f>IF(OR(C602="Resuelto",C602=""),"",SUM(L602,O602,R602,U602))</f>
        <v/>
      </c>
      <c r="AA602" s="16">
        <v>811</v>
      </c>
      <c r="AB602" s="16" t="str">
        <f t="shared" si="16"/>
        <v/>
      </c>
      <c r="AC602" s="71" t="str">
        <f t="shared" si="17"/>
        <v/>
      </c>
      <c r="AH602" s="74" t="str">
        <f>IF(AI602="","",MAX($AH$5:AH601)+1)</f>
        <v/>
      </c>
      <c r="AI602" s="23" t="str">
        <f>IF(G601="","",IF(COUNTIF($AI$11:AI601,G601)=0,G601,""))</f>
        <v/>
      </c>
      <c r="AJ602" s="23" t="str">
        <f t="shared" si="18"/>
        <v/>
      </c>
      <c r="AK602" s="69"/>
    </row>
    <row r="603" spans="1:37" x14ac:dyDescent="0.25">
      <c r="A603" s="81"/>
      <c r="B603" s="81"/>
      <c r="C603" s="81"/>
      <c r="D603" s="81"/>
      <c r="E603" s="80"/>
      <c r="F603" s="80"/>
      <c r="G603" s="81"/>
      <c r="H603" s="80"/>
      <c r="I603" s="82" t="str">
        <f t="shared" si="15"/>
        <v/>
      </c>
      <c r="J603" s="82"/>
      <c r="K603" s="82"/>
      <c r="L603" s="70" t="str">
        <f>IF(AND(C603="Abierto",D603="Urgente"),A603,"")</f>
        <v/>
      </c>
      <c r="M603" s="70" t="str">
        <f ca="1">IF(AND(C603="Abierto",D603="Urgente"),TODAY()-E603,"")</f>
        <v/>
      </c>
      <c r="N603" s="70" t="str">
        <f>IF(AND(C603="Abierto",D603="Urgente"),RANK(M603,$M$13:$M$787,0)+COUNTIF($M$13:M603,M603)-1,"")</f>
        <v/>
      </c>
      <c r="O603" s="70" t="str">
        <f>IF(AND(C603="Abierto",D603="Alta"),A603,"")</f>
        <v/>
      </c>
      <c r="P603" s="70" t="str">
        <f ca="1">IF(AND(C603="Abierto",D603="Alta"),TODAY()-E603,"")</f>
        <v/>
      </c>
      <c r="Q603" s="70" t="str">
        <f>IF(AND(C603="Abierto",D603="Alta"),RANK(P603,$P$13:$P$787,0)+COUNTIF($P$13:P603,P603)-1+MAX(N:N),"")</f>
        <v/>
      </c>
      <c r="R603" s="70" t="str">
        <f>IF(AND(C603="Abierto",D603="Media"),A603,"")</f>
        <v/>
      </c>
      <c r="S603" s="70" t="str">
        <f ca="1">IF(AND(C603="Abierto",D603="Media"),TODAY()-E603,"")</f>
        <v/>
      </c>
      <c r="T603" s="70" t="str">
        <f>IF(AND(C603="Abierto",D603="Media"),RANK(S603,$S$13:$S$787,0)+COUNTIF($S$13:S603,S603)-1+MAX(N:N,Q:Q),"")</f>
        <v/>
      </c>
      <c r="U603" s="70" t="str">
        <f>IF(AND(C603="Abierto",D603="Baja"),A603,"")</f>
        <v/>
      </c>
      <c r="V603" s="70" t="str">
        <f ca="1">IF(AND(C603="Abierto",D603="Baja"),TODAY()-E603,"")</f>
        <v/>
      </c>
      <c r="W603" s="70" t="str">
        <f>IF(AND(C603="Abierto",D603="Baja"),RANK(V603,$V$13:$V$787,0)+COUNTIF($V$13:V603,V603)-1+MAX(N:N,Q:Q,T:T),"")</f>
        <v/>
      </c>
      <c r="X603" s="83" t="str">
        <f>IF(OR(C603="Resuelto",C603=""),"",SUM(N603,Q603,T603,W603))</f>
        <v/>
      </c>
      <c r="Y603" s="83" t="str">
        <f>IF(OR(C603="Resuelto",C603=""),"",SUM(M603,P603,S603,V603))</f>
        <v/>
      </c>
      <c r="Z603" s="83" t="str">
        <f>IF(OR(C603="Resuelto",C603=""),"",SUM(L603,O603,R603,U603))</f>
        <v/>
      </c>
      <c r="AA603" s="16">
        <v>812</v>
      </c>
      <c r="AB603" s="16" t="str">
        <f t="shared" si="16"/>
        <v/>
      </c>
      <c r="AC603" s="71" t="str">
        <f t="shared" si="17"/>
        <v/>
      </c>
      <c r="AH603" s="74" t="str">
        <f>IF(AI603="","",MAX($AH$5:AH602)+1)</f>
        <v/>
      </c>
      <c r="AI603" s="23" t="str">
        <f>IF(G602="","",IF(COUNTIF($AI$11:AI602,G602)=0,G602,""))</f>
        <v/>
      </c>
      <c r="AJ603" s="23" t="str">
        <f t="shared" si="18"/>
        <v/>
      </c>
      <c r="AK603" s="69"/>
    </row>
    <row r="604" spans="1:37" x14ac:dyDescent="0.25">
      <c r="A604" s="81"/>
      <c r="B604" s="81"/>
      <c r="C604" s="81"/>
      <c r="D604" s="81"/>
      <c r="E604" s="80"/>
      <c r="F604" s="80"/>
      <c r="G604" s="81"/>
      <c r="H604" s="80"/>
      <c r="I604" s="82" t="str">
        <f t="shared" si="15"/>
        <v/>
      </c>
      <c r="J604" s="82"/>
      <c r="K604" s="82"/>
      <c r="L604" s="70" t="str">
        <f>IF(AND(C604="Abierto",D604="Urgente"),A604,"")</f>
        <v/>
      </c>
      <c r="M604" s="70" t="str">
        <f ca="1">IF(AND(C604="Abierto",D604="Urgente"),TODAY()-E604,"")</f>
        <v/>
      </c>
      <c r="N604" s="70" t="str">
        <f>IF(AND(C604="Abierto",D604="Urgente"),RANK(M604,$M$13:$M$787,0)+COUNTIF($M$13:M604,M604)-1,"")</f>
        <v/>
      </c>
      <c r="O604" s="70" t="str">
        <f>IF(AND(C604="Abierto",D604="Alta"),A604,"")</f>
        <v/>
      </c>
      <c r="P604" s="70" t="str">
        <f ca="1">IF(AND(C604="Abierto",D604="Alta"),TODAY()-E604,"")</f>
        <v/>
      </c>
      <c r="Q604" s="70" t="str">
        <f>IF(AND(C604="Abierto",D604="Alta"),RANK(P604,$P$13:$P$787,0)+COUNTIF($P$13:P604,P604)-1+MAX(N:N),"")</f>
        <v/>
      </c>
      <c r="R604" s="70" t="str">
        <f>IF(AND(C604="Abierto",D604="Media"),A604,"")</f>
        <v/>
      </c>
      <c r="S604" s="70" t="str">
        <f ca="1">IF(AND(C604="Abierto",D604="Media"),TODAY()-E604,"")</f>
        <v/>
      </c>
      <c r="T604" s="70" t="str">
        <f>IF(AND(C604="Abierto",D604="Media"),RANK(S604,$S$13:$S$787,0)+COUNTIF($S$13:S604,S604)-1+MAX(N:N,Q:Q),"")</f>
        <v/>
      </c>
      <c r="U604" s="70" t="str">
        <f>IF(AND(C604="Abierto",D604="Baja"),A604,"")</f>
        <v/>
      </c>
      <c r="V604" s="70" t="str">
        <f ca="1">IF(AND(C604="Abierto",D604="Baja"),TODAY()-E604,"")</f>
        <v/>
      </c>
      <c r="W604" s="70" t="str">
        <f>IF(AND(C604="Abierto",D604="Baja"),RANK(V604,$V$13:$V$787,0)+COUNTIF($V$13:V604,V604)-1+MAX(N:N,Q:Q,T:T),"")</f>
        <v/>
      </c>
      <c r="X604" s="83" t="str">
        <f>IF(OR(C604="Resuelto",C604=""),"",SUM(N604,Q604,T604,W604))</f>
        <v/>
      </c>
      <c r="Y604" s="83" t="str">
        <f>IF(OR(C604="Resuelto",C604=""),"",SUM(M604,P604,S604,V604))</f>
        <v/>
      </c>
      <c r="Z604" s="83" t="str">
        <f>IF(OR(C604="Resuelto",C604=""),"",SUM(L604,O604,R604,U604))</f>
        <v/>
      </c>
      <c r="AA604" s="16">
        <v>813</v>
      </c>
      <c r="AB604" s="16" t="str">
        <f t="shared" si="16"/>
        <v/>
      </c>
      <c r="AC604" s="71" t="str">
        <f t="shared" si="17"/>
        <v/>
      </c>
      <c r="AH604" s="74" t="str">
        <f>IF(AI604="","",MAX($AH$5:AH603)+1)</f>
        <v/>
      </c>
      <c r="AI604" s="23" t="str">
        <f>IF(G603="","",IF(COUNTIF($AI$11:AI603,G603)=0,G603,""))</f>
        <v/>
      </c>
      <c r="AJ604" s="23" t="str">
        <f t="shared" si="18"/>
        <v/>
      </c>
      <c r="AK604" s="69"/>
    </row>
    <row r="605" spans="1:37" x14ac:dyDescent="0.25">
      <c r="A605" s="81"/>
      <c r="B605" s="81"/>
      <c r="C605" s="81"/>
      <c r="D605" s="81"/>
      <c r="E605" s="80"/>
      <c r="F605" s="80"/>
      <c r="G605" s="81"/>
      <c r="H605" s="80"/>
      <c r="I605" s="82" t="str">
        <f t="shared" si="15"/>
        <v/>
      </c>
      <c r="J605" s="82"/>
      <c r="K605" s="82"/>
      <c r="L605" s="70" t="str">
        <f>IF(AND(C605="Abierto",D605="Urgente"),A605,"")</f>
        <v/>
      </c>
      <c r="M605" s="70" t="str">
        <f ca="1">IF(AND(C605="Abierto",D605="Urgente"),TODAY()-E605,"")</f>
        <v/>
      </c>
      <c r="N605" s="70" t="str">
        <f>IF(AND(C605="Abierto",D605="Urgente"),RANK(M605,$M$13:$M$787,0)+COUNTIF($M$13:M605,M605)-1,"")</f>
        <v/>
      </c>
      <c r="O605" s="70" t="str">
        <f>IF(AND(C605="Abierto",D605="Alta"),A605,"")</f>
        <v/>
      </c>
      <c r="P605" s="70" t="str">
        <f ca="1">IF(AND(C605="Abierto",D605="Alta"),TODAY()-E605,"")</f>
        <v/>
      </c>
      <c r="Q605" s="70" t="str">
        <f>IF(AND(C605="Abierto",D605="Alta"),RANK(P605,$P$13:$P$787,0)+COUNTIF($P$13:P605,P605)-1+MAX(N:N),"")</f>
        <v/>
      </c>
      <c r="R605" s="70" t="str">
        <f>IF(AND(C605="Abierto",D605="Media"),A605,"")</f>
        <v/>
      </c>
      <c r="S605" s="70" t="str">
        <f ca="1">IF(AND(C605="Abierto",D605="Media"),TODAY()-E605,"")</f>
        <v/>
      </c>
      <c r="T605" s="70" t="str">
        <f>IF(AND(C605="Abierto",D605="Media"),RANK(S605,$S$13:$S$787,0)+COUNTIF($S$13:S605,S605)-1+MAX(N:N,Q:Q),"")</f>
        <v/>
      </c>
      <c r="U605" s="70" t="str">
        <f>IF(AND(C605="Abierto",D605="Baja"),A605,"")</f>
        <v/>
      </c>
      <c r="V605" s="70" t="str">
        <f ca="1">IF(AND(C605="Abierto",D605="Baja"),TODAY()-E605,"")</f>
        <v/>
      </c>
      <c r="W605" s="70" t="str">
        <f>IF(AND(C605="Abierto",D605="Baja"),RANK(V605,$V$13:$V$787,0)+COUNTIF($V$13:V605,V605)-1+MAX(N:N,Q:Q,T:T),"")</f>
        <v/>
      </c>
      <c r="X605" s="83" t="str">
        <f>IF(OR(C605="Resuelto",C605=""),"",SUM(N605,Q605,T605,W605))</f>
        <v/>
      </c>
      <c r="Y605" s="83" t="str">
        <f>IF(OR(C605="Resuelto",C605=""),"",SUM(M605,P605,S605,V605))</f>
        <v/>
      </c>
      <c r="Z605" s="83" t="str">
        <f>IF(OR(C605="Resuelto",C605=""),"",SUM(L605,O605,R605,U605))</f>
        <v/>
      </c>
      <c r="AA605" s="16">
        <v>814</v>
      </c>
      <c r="AB605" s="16" t="str">
        <f t="shared" si="16"/>
        <v/>
      </c>
      <c r="AC605" s="71" t="str">
        <f t="shared" si="17"/>
        <v/>
      </c>
      <c r="AH605" s="74" t="str">
        <f>IF(AI605="","",MAX($AH$5:AH604)+1)</f>
        <v/>
      </c>
      <c r="AI605" s="23" t="str">
        <f>IF(G604="","",IF(COUNTIF($AI$11:AI604,G604)=0,G604,""))</f>
        <v/>
      </c>
      <c r="AJ605" s="23" t="str">
        <f t="shared" si="18"/>
        <v/>
      </c>
      <c r="AK605" s="69"/>
    </row>
    <row r="606" spans="1:37" x14ac:dyDescent="0.25">
      <c r="A606" s="81"/>
      <c r="B606" s="81"/>
      <c r="C606" s="81"/>
      <c r="D606" s="81"/>
      <c r="E606" s="80"/>
      <c r="F606" s="80"/>
      <c r="G606" s="81"/>
      <c r="H606" s="80"/>
      <c r="I606" s="82" t="str">
        <f t="shared" si="15"/>
        <v/>
      </c>
      <c r="J606" s="82"/>
      <c r="K606" s="82"/>
      <c r="L606" s="70" t="str">
        <f>IF(AND(C606="Abierto",D606="Urgente"),A606,"")</f>
        <v/>
      </c>
      <c r="M606" s="70" t="str">
        <f ca="1">IF(AND(C606="Abierto",D606="Urgente"),TODAY()-E606,"")</f>
        <v/>
      </c>
      <c r="N606" s="70" t="str">
        <f>IF(AND(C606="Abierto",D606="Urgente"),RANK(M606,$M$13:$M$787,0)+COUNTIF($M$13:M606,M606)-1,"")</f>
        <v/>
      </c>
      <c r="O606" s="70" t="str">
        <f>IF(AND(C606="Abierto",D606="Alta"),A606,"")</f>
        <v/>
      </c>
      <c r="P606" s="70" t="str">
        <f ca="1">IF(AND(C606="Abierto",D606="Alta"),TODAY()-E606,"")</f>
        <v/>
      </c>
      <c r="Q606" s="70" t="str">
        <f>IF(AND(C606="Abierto",D606="Alta"),RANK(P606,$P$13:$P$787,0)+COUNTIF($P$13:P606,P606)-1+MAX(N:N),"")</f>
        <v/>
      </c>
      <c r="R606" s="70" t="str">
        <f>IF(AND(C606="Abierto",D606="Media"),A606,"")</f>
        <v/>
      </c>
      <c r="S606" s="70" t="str">
        <f ca="1">IF(AND(C606="Abierto",D606="Media"),TODAY()-E606,"")</f>
        <v/>
      </c>
      <c r="T606" s="70" t="str">
        <f>IF(AND(C606="Abierto",D606="Media"),RANK(S606,$S$13:$S$787,0)+COUNTIF($S$13:S606,S606)-1+MAX(N:N,Q:Q),"")</f>
        <v/>
      </c>
      <c r="U606" s="70" t="str">
        <f>IF(AND(C606="Abierto",D606="Baja"),A606,"")</f>
        <v/>
      </c>
      <c r="V606" s="70" t="str">
        <f ca="1">IF(AND(C606="Abierto",D606="Baja"),TODAY()-E606,"")</f>
        <v/>
      </c>
      <c r="W606" s="70" t="str">
        <f>IF(AND(C606="Abierto",D606="Baja"),RANK(V606,$V$13:$V$787,0)+COUNTIF($V$13:V606,V606)-1+MAX(N:N,Q:Q,T:T),"")</f>
        <v/>
      </c>
      <c r="X606" s="83" t="str">
        <f>IF(OR(C606="Resuelto",C606=""),"",SUM(N606,Q606,T606,W606))</f>
        <v/>
      </c>
      <c r="Y606" s="83" t="str">
        <f>IF(OR(C606="Resuelto",C606=""),"",SUM(M606,P606,S606,V606))</f>
        <v/>
      </c>
      <c r="Z606" s="83" t="str">
        <f>IF(OR(C606="Resuelto",C606=""),"",SUM(L606,O606,R606,U606))</f>
        <v/>
      </c>
      <c r="AA606" s="16">
        <v>815</v>
      </c>
      <c r="AB606" s="16" t="str">
        <f t="shared" si="16"/>
        <v/>
      </c>
      <c r="AC606" s="71" t="str">
        <f t="shared" si="17"/>
        <v/>
      </c>
      <c r="AH606" s="74" t="str">
        <f>IF(AI606="","",MAX($AH$5:AH605)+1)</f>
        <v/>
      </c>
      <c r="AI606" s="23" t="str">
        <f>IF(G605="","",IF(COUNTIF($AI$11:AI605,G605)=0,G605,""))</f>
        <v/>
      </c>
      <c r="AJ606" s="23" t="str">
        <f t="shared" si="18"/>
        <v/>
      </c>
      <c r="AK606" s="69"/>
    </row>
    <row r="607" spans="1:37" x14ac:dyDescent="0.25">
      <c r="A607" s="81"/>
      <c r="B607" s="81"/>
      <c r="C607" s="81"/>
      <c r="D607" s="81"/>
      <c r="E607" s="80"/>
      <c r="F607" s="80"/>
      <c r="G607" s="81"/>
      <c r="H607" s="80"/>
      <c r="I607" s="82" t="str">
        <f t="shared" si="15"/>
        <v/>
      </c>
      <c r="J607" s="82"/>
      <c r="K607" s="82"/>
      <c r="L607" s="70" t="str">
        <f>IF(AND(C607="Abierto",D607="Urgente"),A607,"")</f>
        <v/>
      </c>
      <c r="M607" s="70" t="str">
        <f ca="1">IF(AND(C607="Abierto",D607="Urgente"),TODAY()-E607,"")</f>
        <v/>
      </c>
      <c r="N607" s="70" t="str">
        <f>IF(AND(C607="Abierto",D607="Urgente"),RANK(M607,$M$13:$M$787,0)+COUNTIF($M$13:M607,M607)-1,"")</f>
        <v/>
      </c>
      <c r="O607" s="70" t="str">
        <f>IF(AND(C607="Abierto",D607="Alta"),A607,"")</f>
        <v/>
      </c>
      <c r="P607" s="70" t="str">
        <f ca="1">IF(AND(C607="Abierto",D607="Alta"),TODAY()-E607,"")</f>
        <v/>
      </c>
      <c r="Q607" s="70" t="str">
        <f>IF(AND(C607="Abierto",D607="Alta"),RANK(P607,$P$13:$P$787,0)+COUNTIF($P$13:P607,P607)-1+MAX(N:N),"")</f>
        <v/>
      </c>
      <c r="R607" s="70" t="str">
        <f>IF(AND(C607="Abierto",D607="Media"),A607,"")</f>
        <v/>
      </c>
      <c r="S607" s="70" t="str">
        <f ca="1">IF(AND(C607="Abierto",D607="Media"),TODAY()-E607,"")</f>
        <v/>
      </c>
      <c r="T607" s="70" t="str">
        <f>IF(AND(C607="Abierto",D607="Media"),RANK(S607,$S$13:$S$787,0)+COUNTIF($S$13:S607,S607)-1+MAX(N:N,Q:Q),"")</f>
        <v/>
      </c>
      <c r="U607" s="70" t="str">
        <f>IF(AND(C607="Abierto",D607="Baja"),A607,"")</f>
        <v/>
      </c>
      <c r="V607" s="70" t="str">
        <f ca="1">IF(AND(C607="Abierto",D607="Baja"),TODAY()-E607,"")</f>
        <v/>
      </c>
      <c r="W607" s="70" t="str">
        <f>IF(AND(C607="Abierto",D607="Baja"),RANK(V607,$V$13:$V$787,0)+COUNTIF($V$13:V607,V607)-1+MAX(N:N,Q:Q,T:T),"")</f>
        <v/>
      </c>
      <c r="X607" s="83" t="str">
        <f>IF(OR(C607="Resuelto",C607=""),"",SUM(N607,Q607,T607,W607))</f>
        <v/>
      </c>
      <c r="Y607" s="83" t="str">
        <f>IF(OR(C607="Resuelto",C607=""),"",SUM(M607,P607,S607,V607))</f>
        <v/>
      </c>
      <c r="Z607" s="83" t="str">
        <f>IF(OR(C607="Resuelto",C607=""),"",SUM(L607,O607,R607,U607))</f>
        <v/>
      </c>
      <c r="AA607" s="16">
        <v>816</v>
      </c>
      <c r="AB607" s="16" t="str">
        <f t="shared" si="16"/>
        <v/>
      </c>
      <c r="AC607" s="71" t="str">
        <f t="shared" si="17"/>
        <v/>
      </c>
      <c r="AH607" s="74" t="str">
        <f>IF(AI607="","",MAX($AH$5:AH606)+1)</f>
        <v/>
      </c>
      <c r="AI607" s="23" t="str">
        <f>IF(G606="","",IF(COUNTIF($AI$11:AI606,G606)=0,G606,""))</f>
        <v/>
      </c>
      <c r="AJ607" s="23" t="str">
        <f t="shared" si="18"/>
        <v/>
      </c>
      <c r="AK607" s="69"/>
    </row>
    <row r="608" spans="1:37" x14ac:dyDescent="0.25">
      <c r="A608" s="81"/>
      <c r="B608" s="81"/>
      <c r="C608" s="81"/>
      <c r="D608" s="81"/>
      <c r="E608" s="80"/>
      <c r="F608" s="80"/>
      <c r="G608" s="81"/>
      <c r="H608" s="80"/>
      <c r="I608" s="82" t="str">
        <f t="shared" si="15"/>
        <v/>
      </c>
      <c r="J608" s="82"/>
      <c r="K608" s="82"/>
      <c r="L608" s="70" t="str">
        <f>IF(AND(C608="Abierto",D608="Urgente"),A608,"")</f>
        <v/>
      </c>
      <c r="M608" s="70" t="str">
        <f ca="1">IF(AND(C608="Abierto",D608="Urgente"),TODAY()-E608,"")</f>
        <v/>
      </c>
      <c r="N608" s="70" t="str">
        <f>IF(AND(C608="Abierto",D608="Urgente"),RANK(M608,$M$13:$M$787,0)+COUNTIF($M$13:M608,M608)-1,"")</f>
        <v/>
      </c>
      <c r="O608" s="70" t="str">
        <f>IF(AND(C608="Abierto",D608="Alta"),A608,"")</f>
        <v/>
      </c>
      <c r="P608" s="70" t="str">
        <f ca="1">IF(AND(C608="Abierto",D608="Alta"),TODAY()-E608,"")</f>
        <v/>
      </c>
      <c r="Q608" s="70" t="str">
        <f>IF(AND(C608="Abierto",D608="Alta"),RANK(P608,$P$13:$P$787,0)+COUNTIF($P$13:P608,P608)-1+MAX(N:N),"")</f>
        <v/>
      </c>
      <c r="R608" s="70" t="str">
        <f>IF(AND(C608="Abierto",D608="Media"),A608,"")</f>
        <v/>
      </c>
      <c r="S608" s="70" t="str">
        <f ca="1">IF(AND(C608="Abierto",D608="Media"),TODAY()-E608,"")</f>
        <v/>
      </c>
      <c r="T608" s="70" t="str">
        <f>IF(AND(C608="Abierto",D608="Media"),RANK(S608,$S$13:$S$787,0)+COUNTIF($S$13:S608,S608)-1+MAX(N:N,Q:Q),"")</f>
        <v/>
      </c>
      <c r="U608" s="70" t="str">
        <f>IF(AND(C608="Abierto",D608="Baja"),A608,"")</f>
        <v/>
      </c>
      <c r="V608" s="70" t="str">
        <f ca="1">IF(AND(C608="Abierto",D608="Baja"),TODAY()-E608,"")</f>
        <v/>
      </c>
      <c r="W608" s="70" t="str">
        <f>IF(AND(C608="Abierto",D608="Baja"),RANK(V608,$V$13:$V$787,0)+COUNTIF($V$13:V608,V608)-1+MAX(N:N,Q:Q,T:T),"")</f>
        <v/>
      </c>
      <c r="X608" s="83" t="str">
        <f>IF(OR(C608="Resuelto",C608=""),"",SUM(N608,Q608,T608,W608))</f>
        <v/>
      </c>
      <c r="Y608" s="83" t="str">
        <f>IF(OR(C608="Resuelto",C608=""),"",SUM(M608,P608,S608,V608))</f>
        <v/>
      </c>
      <c r="Z608" s="83" t="str">
        <f>IF(OR(C608="Resuelto",C608=""),"",SUM(L608,O608,R608,U608))</f>
        <v/>
      </c>
      <c r="AA608" s="16">
        <v>817</v>
      </c>
      <c r="AB608" s="16" t="str">
        <f t="shared" si="16"/>
        <v/>
      </c>
      <c r="AC608" s="71" t="str">
        <f t="shared" si="17"/>
        <v/>
      </c>
      <c r="AH608" s="74" t="str">
        <f>IF(AI608="","",MAX($AH$5:AH607)+1)</f>
        <v/>
      </c>
      <c r="AI608" s="23" t="str">
        <f>IF(G607="","",IF(COUNTIF($AI$11:AI607,G607)=0,G607,""))</f>
        <v/>
      </c>
      <c r="AJ608" s="23" t="str">
        <f t="shared" si="18"/>
        <v/>
      </c>
      <c r="AK608" s="69"/>
    </row>
    <row r="609" spans="1:37" x14ac:dyDescent="0.25">
      <c r="A609" s="81"/>
      <c r="B609" s="81"/>
      <c r="C609" s="81"/>
      <c r="D609" s="81"/>
      <c r="E609" s="80"/>
      <c r="F609" s="80"/>
      <c r="G609" s="81"/>
      <c r="H609" s="80"/>
      <c r="I609" s="82" t="str">
        <f t="shared" si="15"/>
        <v/>
      </c>
      <c r="J609" s="82"/>
      <c r="K609" s="82"/>
      <c r="L609" s="70" t="str">
        <f>IF(AND(C609="Abierto",D609="Urgente"),A609,"")</f>
        <v/>
      </c>
      <c r="M609" s="70" t="str">
        <f ca="1">IF(AND(C609="Abierto",D609="Urgente"),TODAY()-E609,"")</f>
        <v/>
      </c>
      <c r="N609" s="70" t="str">
        <f>IF(AND(C609="Abierto",D609="Urgente"),RANK(M609,$M$13:$M$787,0)+COUNTIF($M$13:M609,M609)-1,"")</f>
        <v/>
      </c>
      <c r="O609" s="70" t="str">
        <f>IF(AND(C609="Abierto",D609="Alta"),A609,"")</f>
        <v/>
      </c>
      <c r="P609" s="70" t="str">
        <f ca="1">IF(AND(C609="Abierto",D609="Alta"),TODAY()-E609,"")</f>
        <v/>
      </c>
      <c r="Q609" s="70" t="str">
        <f>IF(AND(C609="Abierto",D609="Alta"),RANK(P609,$P$13:$P$787,0)+COUNTIF($P$13:P609,P609)-1+MAX(N:N),"")</f>
        <v/>
      </c>
      <c r="R609" s="70" t="str">
        <f>IF(AND(C609="Abierto",D609="Media"),A609,"")</f>
        <v/>
      </c>
      <c r="S609" s="70" t="str">
        <f ca="1">IF(AND(C609="Abierto",D609="Media"),TODAY()-E609,"")</f>
        <v/>
      </c>
      <c r="T609" s="70" t="str">
        <f>IF(AND(C609="Abierto",D609="Media"),RANK(S609,$S$13:$S$787,0)+COUNTIF($S$13:S609,S609)-1+MAX(N:N,Q:Q),"")</f>
        <v/>
      </c>
      <c r="U609" s="70" t="str">
        <f>IF(AND(C609="Abierto",D609="Baja"),A609,"")</f>
        <v/>
      </c>
      <c r="V609" s="70" t="str">
        <f ca="1">IF(AND(C609="Abierto",D609="Baja"),TODAY()-E609,"")</f>
        <v/>
      </c>
      <c r="W609" s="70" t="str">
        <f>IF(AND(C609="Abierto",D609="Baja"),RANK(V609,$V$13:$V$787,0)+COUNTIF($V$13:V609,V609)-1+MAX(N:N,Q:Q,T:T),"")</f>
        <v/>
      </c>
      <c r="X609" s="83" t="str">
        <f>IF(OR(C609="Resuelto",C609=""),"",SUM(N609,Q609,T609,W609))</f>
        <v/>
      </c>
      <c r="Y609" s="83" t="str">
        <f>IF(OR(C609="Resuelto",C609=""),"",SUM(M609,P609,S609,V609))</f>
        <v/>
      </c>
      <c r="Z609" s="83" t="str">
        <f>IF(OR(C609="Resuelto",C609=""),"",SUM(L609,O609,R609,U609))</f>
        <v/>
      </c>
      <c r="AA609" s="16">
        <v>818</v>
      </c>
      <c r="AB609" s="16" t="str">
        <f t="shared" si="16"/>
        <v/>
      </c>
      <c r="AC609" s="71" t="str">
        <f t="shared" si="17"/>
        <v/>
      </c>
      <c r="AH609" s="74" t="str">
        <f>IF(AI609="","",MAX($AH$5:AH608)+1)</f>
        <v/>
      </c>
      <c r="AI609" s="23" t="str">
        <f>IF(G608="","",IF(COUNTIF($AI$11:AI608,G608)=0,G608,""))</f>
        <v/>
      </c>
      <c r="AJ609" s="23" t="str">
        <f t="shared" si="18"/>
        <v/>
      </c>
      <c r="AK609" s="69"/>
    </row>
    <row r="610" spans="1:37" x14ac:dyDescent="0.25">
      <c r="A610" s="81"/>
      <c r="B610" s="81"/>
      <c r="C610" s="81"/>
      <c r="D610" s="81"/>
      <c r="E610" s="80"/>
      <c r="F610" s="80"/>
      <c r="G610" s="81"/>
      <c r="H610" s="80"/>
      <c r="I610" s="82" t="str">
        <f t="shared" si="15"/>
        <v/>
      </c>
      <c r="J610" s="82"/>
      <c r="K610" s="82"/>
      <c r="L610" s="70" t="str">
        <f>IF(AND(C610="Abierto",D610="Urgente"),A610,"")</f>
        <v/>
      </c>
      <c r="M610" s="70" t="str">
        <f ca="1">IF(AND(C610="Abierto",D610="Urgente"),TODAY()-E610,"")</f>
        <v/>
      </c>
      <c r="N610" s="70" t="str">
        <f>IF(AND(C610="Abierto",D610="Urgente"),RANK(M610,$M$13:$M$787,0)+COUNTIF($M$13:M610,M610)-1,"")</f>
        <v/>
      </c>
      <c r="O610" s="70" t="str">
        <f>IF(AND(C610="Abierto",D610="Alta"),A610,"")</f>
        <v/>
      </c>
      <c r="P610" s="70" t="str">
        <f ca="1">IF(AND(C610="Abierto",D610="Alta"),TODAY()-E610,"")</f>
        <v/>
      </c>
      <c r="Q610" s="70" t="str">
        <f>IF(AND(C610="Abierto",D610="Alta"),RANK(P610,$P$13:$P$787,0)+COUNTIF($P$13:P610,P610)-1+MAX(N:N),"")</f>
        <v/>
      </c>
      <c r="R610" s="70" t="str">
        <f>IF(AND(C610="Abierto",D610="Media"),A610,"")</f>
        <v/>
      </c>
      <c r="S610" s="70" t="str">
        <f ca="1">IF(AND(C610="Abierto",D610="Media"),TODAY()-E610,"")</f>
        <v/>
      </c>
      <c r="T610" s="70" t="str">
        <f>IF(AND(C610="Abierto",D610="Media"),RANK(S610,$S$13:$S$787,0)+COUNTIF($S$13:S610,S610)-1+MAX(N:N,Q:Q),"")</f>
        <v/>
      </c>
      <c r="U610" s="70" t="str">
        <f>IF(AND(C610="Abierto",D610="Baja"),A610,"")</f>
        <v/>
      </c>
      <c r="V610" s="70" t="str">
        <f ca="1">IF(AND(C610="Abierto",D610="Baja"),TODAY()-E610,"")</f>
        <v/>
      </c>
      <c r="W610" s="70" t="str">
        <f>IF(AND(C610="Abierto",D610="Baja"),RANK(V610,$V$13:$V$787,0)+COUNTIF($V$13:V610,V610)-1+MAX(N:N,Q:Q,T:T),"")</f>
        <v/>
      </c>
      <c r="X610" s="83" t="str">
        <f>IF(OR(C610="Resuelto",C610=""),"",SUM(N610,Q610,T610,W610))</f>
        <v/>
      </c>
      <c r="Y610" s="83" t="str">
        <f>IF(OR(C610="Resuelto",C610=""),"",SUM(M610,P610,S610,V610))</f>
        <v/>
      </c>
      <c r="Z610" s="83" t="str">
        <f>IF(OR(C610="Resuelto",C610=""),"",SUM(L610,O610,R610,U610))</f>
        <v/>
      </c>
      <c r="AA610" s="16">
        <v>819</v>
      </c>
      <c r="AB610" s="16" t="str">
        <f t="shared" si="16"/>
        <v/>
      </c>
      <c r="AC610" s="71" t="str">
        <f t="shared" si="17"/>
        <v/>
      </c>
      <c r="AH610" s="74" t="str">
        <f>IF(AI610="","",MAX($AH$5:AH609)+1)</f>
        <v/>
      </c>
      <c r="AI610" s="23" t="str">
        <f>IF(G609="","",IF(COUNTIF($AI$11:AI609,G609)=0,G609,""))</f>
        <v/>
      </c>
      <c r="AJ610" s="23" t="str">
        <f t="shared" si="18"/>
        <v/>
      </c>
      <c r="AK610" s="69"/>
    </row>
    <row r="611" spans="1:37" x14ac:dyDescent="0.25">
      <c r="A611" s="81"/>
      <c r="B611" s="81"/>
      <c r="C611" s="81"/>
      <c r="D611" s="81"/>
      <c r="E611" s="80"/>
      <c r="F611" s="80"/>
      <c r="G611" s="81"/>
      <c r="H611" s="80"/>
      <c r="I611" s="82" t="str">
        <f t="shared" si="15"/>
        <v/>
      </c>
      <c r="J611" s="82"/>
      <c r="K611" s="82"/>
      <c r="L611" s="70" t="str">
        <f>IF(AND(C611="Abierto",D611="Urgente"),A611,"")</f>
        <v/>
      </c>
      <c r="M611" s="70" t="str">
        <f ca="1">IF(AND(C611="Abierto",D611="Urgente"),TODAY()-E611,"")</f>
        <v/>
      </c>
      <c r="N611" s="70" t="str">
        <f>IF(AND(C611="Abierto",D611="Urgente"),RANK(M611,$M$13:$M$787,0)+COUNTIF($M$13:M611,M611)-1,"")</f>
        <v/>
      </c>
      <c r="O611" s="70" t="str">
        <f>IF(AND(C611="Abierto",D611="Alta"),A611,"")</f>
        <v/>
      </c>
      <c r="P611" s="70" t="str">
        <f ca="1">IF(AND(C611="Abierto",D611="Alta"),TODAY()-E611,"")</f>
        <v/>
      </c>
      <c r="Q611" s="70" t="str">
        <f>IF(AND(C611="Abierto",D611="Alta"),RANK(P611,$P$13:$P$787,0)+COUNTIF($P$13:P611,P611)-1+MAX(N:N),"")</f>
        <v/>
      </c>
      <c r="R611" s="70" t="str">
        <f>IF(AND(C611="Abierto",D611="Media"),A611,"")</f>
        <v/>
      </c>
      <c r="S611" s="70" t="str">
        <f ca="1">IF(AND(C611="Abierto",D611="Media"),TODAY()-E611,"")</f>
        <v/>
      </c>
      <c r="T611" s="70" t="str">
        <f>IF(AND(C611="Abierto",D611="Media"),RANK(S611,$S$13:$S$787,0)+COUNTIF($S$13:S611,S611)-1+MAX(N:N,Q:Q),"")</f>
        <v/>
      </c>
      <c r="U611" s="70" t="str">
        <f>IF(AND(C611="Abierto",D611="Baja"),A611,"")</f>
        <v/>
      </c>
      <c r="V611" s="70" t="str">
        <f ca="1">IF(AND(C611="Abierto",D611="Baja"),TODAY()-E611,"")</f>
        <v/>
      </c>
      <c r="W611" s="70" t="str">
        <f>IF(AND(C611="Abierto",D611="Baja"),RANK(V611,$V$13:$V$787,0)+COUNTIF($V$13:V611,V611)-1+MAX(N:N,Q:Q,T:T),"")</f>
        <v/>
      </c>
      <c r="X611" s="83" t="str">
        <f>IF(OR(C611="Resuelto",C611=""),"",SUM(N611,Q611,T611,W611))</f>
        <v/>
      </c>
      <c r="Y611" s="83" t="str">
        <f>IF(OR(C611="Resuelto",C611=""),"",SUM(M611,P611,S611,V611))</f>
        <v/>
      </c>
      <c r="Z611" s="83" t="str">
        <f>IF(OR(C611="Resuelto",C611=""),"",SUM(L611,O611,R611,U611))</f>
        <v/>
      </c>
      <c r="AA611" s="16">
        <v>820</v>
      </c>
      <c r="AB611" s="16" t="str">
        <f t="shared" si="16"/>
        <v/>
      </c>
      <c r="AC611" s="71" t="str">
        <f t="shared" si="17"/>
        <v/>
      </c>
      <c r="AH611" s="74" t="str">
        <f>IF(AI611="","",MAX($AH$5:AH610)+1)</f>
        <v/>
      </c>
      <c r="AI611" s="23" t="str">
        <f>IF(G610="","",IF(COUNTIF($AI$11:AI610,G610)=0,G610,""))</f>
        <v/>
      </c>
      <c r="AJ611" s="23" t="str">
        <f t="shared" si="18"/>
        <v/>
      </c>
      <c r="AK611" s="69"/>
    </row>
    <row r="612" spans="1:37" x14ac:dyDescent="0.25">
      <c r="A612" s="81"/>
      <c r="B612" s="81"/>
      <c r="C612" s="81"/>
      <c r="D612" s="81"/>
      <c r="E612" s="80"/>
      <c r="F612" s="80"/>
      <c r="G612" s="81"/>
      <c r="H612" s="80"/>
      <c r="I612" s="82" t="str">
        <f t="shared" si="15"/>
        <v/>
      </c>
      <c r="J612" s="82"/>
      <c r="K612" s="82"/>
      <c r="L612" s="70" t="str">
        <f>IF(AND(C612="Abierto",D612="Urgente"),A612,"")</f>
        <v/>
      </c>
      <c r="M612" s="70" t="str">
        <f ca="1">IF(AND(C612="Abierto",D612="Urgente"),TODAY()-E612,"")</f>
        <v/>
      </c>
      <c r="N612" s="70" t="str">
        <f>IF(AND(C612="Abierto",D612="Urgente"),RANK(M612,$M$13:$M$787,0)+COUNTIF($M$13:M612,M612)-1,"")</f>
        <v/>
      </c>
      <c r="O612" s="70" t="str">
        <f>IF(AND(C612="Abierto",D612="Alta"),A612,"")</f>
        <v/>
      </c>
      <c r="P612" s="70" t="str">
        <f ca="1">IF(AND(C612="Abierto",D612="Alta"),TODAY()-E612,"")</f>
        <v/>
      </c>
      <c r="Q612" s="70" t="str">
        <f>IF(AND(C612="Abierto",D612="Alta"),RANK(P612,$P$13:$P$787,0)+COUNTIF($P$13:P612,P612)-1+MAX(N:N),"")</f>
        <v/>
      </c>
      <c r="R612" s="70" t="str">
        <f>IF(AND(C612="Abierto",D612="Media"),A612,"")</f>
        <v/>
      </c>
      <c r="S612" s="70" t="str">
        <f ca="1">IF(AND(C612="Abierto",D612="Media"),TODAY()-E612,"")</f>
        <v/>
      </c>
      <c r="T612" s="70" t="str">
        <f>IF(AND(C612="Abierto",D612="Media"),RANK(S612,$S$13:$S$787,0)+COUNTIF($S$13:S612,S612)-1+MAX(N:N,Q:Q),"")</f>
        <v/>
      </c>
      <c r="U612" s="70" t="str">
        <f>IF(AND(C612="Abierto",D612="Baja"),A612,"")</f>
        <v/>
      </c>
      <c r="V612" s="70" t="str">
        <f ca="1">IF(AND(C612="Abierto",D612="Baja"),TODAY()-E612,"")</f>
        <v/>
      </c>
      <c r="W612" s="70" t="str">
        <f>IF(AND(C612="Abierto",D612="Baja"),RANK(V612,$V$13:$V$787,0)+COUNTIF($V$13:V612,V612)-1+MAX(N:N,Q:Q,T:T),"")</f>
        <v/>
      </c>
      <c r="X612" s="83" t="str">
        <f>IF(OR(C612="Resuelto",C612=""),"",SUM(N612,Q612,T612,W612))</f>
        <v/>
      </c>
      <c r="Y612" s="83" t="str">
        <f>IF(OR(C612="Resuelto",C612=""),"",SUM(M612,P612,S612,V612))</f>
        <v/>
      </c>
      <c r="Z612" s="83" t="str">
        <f>IF(OR(C612="Resuelto",C612=""),"",SUM(L612,O612,R612,U612))</f>
        <v/>
      </c>
      <c r="AA612" s="16">
        <v>821</v>
      </c>
      <c r="AB612" s="16" t="str">
        <f t="shared" si="16"/>
        <v/>
      </c>
      <c r="AC612" s="71" t="str">
        <f t="shared" si="17"/>
        <v/>
      </c>
      <c r="AH612" s="74" t="str">
        <f>IF(AI612="","",MAX($AH$5:AH611)+1)</f>
        <v/>
      </c>
      <c r="AI612" s="23" t="str">
        <f>IF(G611="","",IF(COUNTIF($AI$11:AI611,G611)=0,G611,""))</f>
        <v/>
      </c>
      <c r="AJ612" s="23" t="str">
        <f t="shared" si="18"/>
        <v/>
      </c>
      <c r="AK612" s="69"/>
    </row>
    <row r="613" spans="1:37" x14ac:dyDescent="0.25">
      <c r="A613" s="81"/>
      <c r="B613" s="81"/>
      <c r="C613" s="81"/>
      <c r="D613" s="81"/>
      <c r="E613" s="80"/>
      <c r="F613" s="80"/>
      <c r="G613" s="81"/>
      <c r="H613" s="80"/>
      <c r="I613" s="82" t="str">
        <f t="shared" si="15"/>
        <v/>
      </c>
      <c r="J613" s="82"/>
      <c r="K613" s="82"/>
      <c r="L613" s="70" t="str">
        <f>IF(AND(C613="Abierto",D613="Urgente"),A613,"")</f>
        <v/>
      </c>
      <c r="M613" s="70" t="str">
        <f ca="1">IF(AND(C613="Abierto",D613="Urgente"),TODAY()-E613,"")</f>
        <v/>
      </c>
      <c r="N613" s="70" t="str">
        <f>IF(AND(C613="Abierto",D613="Urgente"),RANK(M613,$M$13:$M$787,0)+COUNTIF($M$13:M613,M613)-1,"")</f>
        <v/>
      </c>
      <c r="O613" s="70" t="str">
        <f>IF(AND(C613="Abierto",D613="Alta"),A613,"")</f>
        <v/>
      </c>
      <c r="P613" s="70" t="str">
        <f ca="1">IF(AND(C613="Abierto",D613="Alta"),TODAY()-E613,"")</f>
        <v/>
      </c>
      <c r="Q613" s="70" t="str">
        <f>IF(AND(C613="Abierto",D613="Alta"),RANK(P613,$P$13:$P$787,0)+COUNTIF($P$13:P613,P613)-1+MAX(N:N),"")</f>
        <v/>
      </c>
      <c r="R613" s="70" t="str">
        <f>IF(AND(C613="Abierto",D613="Media"),A613,"")</f>
        <v/>
      </c>
      <c r="S613" s="70" t="str">
        <f ca="1">IF(AND(C613="Abierto",D613="Media"),TODAY()-E613,"")</f>
        <v/>
      </c>
      <c r="T613" s="70" t="str">
        <f>IF(AND(C613="Abierto",D613="Media"),RANK(S613,$S$13:$S$787,0)+COUNTIF($S$13:S613,S613)-1+MAX(N:N,Q:Q),"")</f>
        <v/>
      </c>
      <c r="U613" s="70" t="str">
        <f>IF(AND(C613="Abierto",D613="Baja"),A613,"")</f>
        <v/>
      </c>
      <c r="V613" s="70" t="str">
        <f ca="1">IF(AND(C613="Abierto",D613="Baja"),TODAY()-E613,"")</f>
        <v/>
      </c>
      <c r="W613" s="70" t="str">
        <f>IF(AND(C613="Abierto",D613="Baja"),RANK(V613,$V$13:$V$787,0)+COUNTIF($V$13:V613,V613)-1+MAX(N:N,Q:Q,T:T),"")</f>
        <v/>
      </c>
      <c r="X613" s="83" t="str">
        <f>IF(OR(C613="Resuelto",C613=""),"",SUM(N613,Q613,T613,W613))</f>
        <v/>
      </c>
      <c r="Y613" s="83" t="str">
        <f>IF(OR(C613="Resuelto",C613=""),"",SUM(M613,P613,S613,V613))</f>
        <v/>
      </c>
      <c r="Z613" s="83" t="str">
        <f>IF(OR(C613="Resuelto",C613=""),"",SUM(L613,O613,R613,U613))</f>
        <v/>
      </c>
      <c r="AA613" s="16">
        <v>822</v>
      </c>
      <c r="AB613" s="16" t="str">
        <f t="shared" si="16"/>
        <v/>
      </c>
      <c r="AC613" s="71" t="str">
        <f t="shared" si="17"/>
        <v/>
      </c>
      <c r="AH613" s="74" t="str">
        <f>IF(AI613="","",MAX($AH$5:AH612)+1)</f>
        <v/>
      </c>
      <c r="AI613" s="23" t="str">
        <f>IF(G612="","",IF(COUNTIF($AI$11:AI612,G612)=0,G612,""))</f>
        <v/>
      </c>
      <c r="AJ613" s="23" t="str">
        <f t="shared" si="18"/>
        <v/>
      </c>
      <c r="AK613" s="69"/>
    </row>
    <row r="614" spans="1:37" x14ac:dyDescent="0.25">
      <c r="A614" s="81"/>
      <c r="B614" s="81"/>
      <c r="C614" s="81"/>
      <c r="D614" s="81"/>
      <c r="E614" s="80"/>
      <c r="F614" s="80"/>
      <c r="G614" s="81"/>
      <c r="H614" s="80"/>
      <c r="I614" s="82" t="str">
        <f t="shared" ref="I614:I677" si="19">IF(OR(E614=0,H614=0),"",H614-E614)</f>
        <v/>
      </c>
      <c r="J614" s="82"/>
      <c r="K614" s="82"/>
      <c r="L614" s="70" t="str">
        <f>IF(AND(C614="Abierto",D614="Urgente"),A614,"")</f>
        <v/>
      </c>
      <c r="M614" s="70" t="str">
        <f ca="1">IF(AND(C614="Abierto",D614="Urgente"),TODAY()-E614,"")</f>
        <v/>
      </c>
      <c r="N614" s="70" t="str">
        <f>IF(AND(C614="Abierto",D614="Urgente"),RANK(M614,$M$13:$M$787,0)+COUNTIF($M$13:M614,M614)-1,"")</f>
        <v/>
      </c>
      <c r="O614" s="70" t="str">
        <f>IF(AND(C614="Abierto",D614="Alta"),A614,"")</f>
        <v/>
      </c>
      <c r="P614" s="70" t="str">
        <f ca="1">IF(AND(C614="Abierto",D614="Alta"),TODAY()-E614,"")</f>
        <v/>
      </c>
      <c r="Q614" s="70" t="str">
        <f>IF(AND(C614="Abierto",D614="Alta"),RANK(P614,$P$13:$P$787,0)+COUNTIF($P$13:P614,P614)-1+MAX(N:N),"")</f>
        <v/>
      </c>
      <c r="R614" s="70" t="str">
        <f>IF(AND(C614="Abierto",D614="Media"),A614,"")</f>
        <v/>
      </c>
      <c r="S614" s="70" t="str">
        <f ca="1">IF(AND(C614="Abierto",D614="Media"),TODAY()-E614,"")</f>
        <v/>
      </c>
      <c r="T614" s="70" t="str">
        <f>IF(AND(C614="Abierto",D614="Media"),RANK(S614,$S$13:$S$787,0)+COUNTIF($S$13:S614,S614)-1+MAX(N:N,Q:Q),"")</f>
        <v/>
      </c>
      <c r="U614" s="70" t="str">
        <f>IF(AND(C614="Abierto",D614="Baja"),A614,"")</f>
        <v/>
      </c>
      <c r="V614" s="70" t="str">
        <f ca="1">IF(AND(C614="Abierto",D614="Baja"),TODAY()-E614,"")</f>
        <v/>
      </c>
      <c r="W614" s="70" t="str">
        <f>IF(AND(C614="Abierto",D614="Baja"),RANK(V614,$V$13:$V$787,0)+COUNTIF($V$13:V614,V614)-1+MAX(N:N,Q:Q,T:T),"")</f>
        <v/>
      </c>
      <c r="X614" s="83" t="str">
        <f>IF(OR(C614="Resuelto",C614=""),"",SUM(N614,Q614,T614,W614))</f>
        <v/>
      </c>
      <c r="Y614" s="83" t="str">
        <f>IF(OR(C614="Resuelto",C614=""),"",SUM(M614,P614,S614,V614))</f>
        <v/>
      </c>
      <c r="Z614" s="83" t="str">
        <f>IF(OR(C614="Resuelto",C614=""),"",SUM(L614,O614,R614,U614))</f>
        <v/>
      </c>
      <c r="AA614" s="16">
        <v>823</v>
      </c>
      <c r="AB614" s="16" t="str">
        <f t="shared" ref="AB614:AB677" si="20">IF(ISNA(VLOOKUP(AA614,$X$13:$Z$784,3,FALSE))=TRUE,"",VLOOKUP(AA614,$X$13:$Z$784,3,FALSE))</f>
        <v/>
      </c>
      <c r="AC614" s="71" t="str">
        <f t="shared" ref="AC614:AC677" si="21">IF(ISNA(VLOOKUP(AA614,$X$13:$Z$784,2,FALSE))=TRUE,"",VLOOKUP(AA614,$X$13:$Z$784,2,FALSE))</f>
        <v/>
      </c>
      <c r="AH614" s="74" t="str">
        <f>IF(AI614="","",MAX($AH$5:AH613)+1)</f>
        <v/>
      </c>
      <c r="AI614" s="23" t="str">
        <f>IF(G613="","",IF(COUNTIF($AI$11:AI613,G613)=0,G613,""))</f>
        <v/>
      </c>
      <c r="AJ614" s="23" t="str">
        <f t="shared" ref="AJ614:AJ677" si="22">IF(ISNA(VLOOKUP(AA614,$AH$13:$AI$784,2,FALSE))=TRUE,"",VLOOKUP(AA614,$AH$13:$AI$784,2,FALSE))</f>
        <v/>
      </c>
      <c r="AK614" s="69"/>
    </row>
    <row r="615" spans="1:37" x14ac:dyDescent="0.25">
      <c r="A615" s="81"/>
      <c r="B615" s="81"/>
      <c r="C615" s="81"/>
      <c r="D615" s="81"/>
      <c r="E615" s="80"/>
      <c r="F615" s="80"/>
      <c r="G615" s="81"/>
      <c r="H615" s="80"/>
      <c r="I615" s="82" t="str">
        <f t="shared" si="19"/>
        <v/>
      </c>
      <c r="J615" s="82"/>
      <c r="K615" s="82"/>
      <c r="L615" s="70" t="str">
        <f>IF(AND(C615="Abierto",D615="Urgente"),A615,"")</f>
        <v/>
      </c>
      <c r="M615" s="70" t="str">
        <f ca="1">IF(AND(C615="Abierto",D615="Urgente"),TODAY()-E615,"")</f>
        <v/>
      </c>
      <c r="N615" s="70" t="str">
        <f>IF(AND(C615="Abierto",D615="Urgente"),RANK(M615,$M$13:$M$787,0)+COUNTIF($M$13:M615,M615)-1,"")</f>
        <v/>
      </c>
      <c r="O615" s="70" t="str">
        <f>IF(AND(C615="Abierto",D615="Alta"),A615,"")</f>
        <v/>
      </c>
      <c r="P615" s="70" t="str">
        <f ca="1">IF(AND(C615="Abierto",D615="Alta"),TODAY()-E615,"")</f>
        <v/>
      </c>
      <c r="Q615" s="70" t="str">
        <f>IF(AND(C615="Abierto",D615="Alta"),RANK(P615,$P$13:$P$787,0)+COUNTIF($P$13:P615,P615)-1+MAX(N:N),"")</f>
        <v/>
      </c>
      <c r="R615" s="70" t="str">
        <f>IF(AND(C615="Abierto",D615="Media"),A615,"")</f>
        <v/>
      </c>
      <c r="S615" s="70" t="str">
        <f ca="1">IF(AND(C615="Abierto",D615="Media"),TODAY()-E615,"")</f>
        <v/>
      </c>
      <c r="T615" s="70" t="str">
        <f>IF(AND(C615="Abierto",D615="Media"),RANK(S615,$S$13:$S$787,0)+COUNTIF($S$13:S615,S615)-1+MAX(N:N,Q:Q),"")</f>
        <v/>
      </c>
      <c r="U615" s="70" t="str">
        <f>IF(AND(C615="Abierto",D615="Baja"),A615,"")</f>
        <v/>
      </c>
      <c r="V615" s="70" t="str">
        <f ca="1">IF(AND(C615="Abierto",D615="Baja"),TODAY()-E615,"")</f>
        <v/>
      </c>
      <c r="W615" s="70" t="str">
        <f>IF(AND(C615="Abierto",D615="Baja"),RANK(V615,$V$13:$V$787,0)+COUNTIF($V$13:V615,V615)-1+MAX(N:N,Q:Q,T:T),"")</f>
        <v/>
      </c>
      <c r="X615" s="83" t="str">
        <f>IF(OR(C615="Resuelto",C615=""),"",SUM(N615,Q615,T615,W615))</f>
        <v/>
      </c>
      <c r="Y615" s="83" t="str">
        <f>IF(OR(C615="Resuelto",C615=""),"",SUM(M615,P615,S615,V615))</f>
        <v/>
      </c>
      <c r="Z615" s="83" t="str">
        <f>IF(OR(C615="Resuelto",C615=""),"",SUM(L615,O615,R615,U615))</f>
        <v/>
      </c>
      <c r="AA615" s="16">
        <v>824</v>
      </c>
      <c r="AB615" s="16" t="str">
        <f t="shared" si="20"/>
        <v/>
      </c>
      <c r="AC615" s="71" t="str">
        <f t="shared" si="21"/>
        <v/>
      </c>
      <c r="AH615" s="74" t="str">
        <f>IF(AI615="","",MAX($AH$5:AH614)+1)</f>
        <v/>
      </c>
      <c r="AI615" s="23" t="str">
        <f>IF(G614="","",IF(COUNTIF($AI$11:AI614,G614)=0,G614,""))</f>
        <v/>
      </c>
      <c r="AJ615" s="23" t="str">
        <f t="shared" si="22"/>
        <v/>
      </c>
      <c r="AK615" s="69"/>
    </row>
    <row r="616" spans="1:37" x14ac:dyDescent="0.25">
      <c r="A616" s="81"/>
      <c r="B616" s="81"/>
      <c r="C616" s="81"/>
      <c r="D616" s="81"/>
      <c r="E616" s="80"/>
      <c r="F616" s="80"/>
      <c r="G616" s="81"/>
      <c r="H616" s="80"/>
      <c r="I616" s="82" t="str">
        <f t="shared" si="19"/>
        <v/>
      </c>
      <c r="J616" s="82"/>
      <c r="K616" s="82"/>
      <c r="L616" s="70" t="str">
        <f>IF(AND(C616="Abierto",D616="Urgente"),A616,"")</f>
        <v/>
      </c>
      <c r="M616" s="70" t="str">
        <f ca="1">IF(AND(C616="Abierto",D616="Urgente"),TODAY()-E616,"")</f>
        <v/>
      </c>
      <c r="N616" s="70" t="str">
        <f>IF(AND(C616="Abierto",D616="Urgente"),RANK(M616,$M$13:$M$787,0)+COUNTIF($M$13:M616,M616)-1,"")</f>
        <v/>
      </c>
      <c r="O616" s="70" t="str">
        <f>IF(AND(C616="Abierto",D616="Alta"),A616,"")</f>
        <v/>
      </c>
      <c r="P616" s="70" t="str">
        <f ca="1">IF(AND(C616="Abierto",D616="Alta"),TODAY()-E616,"")</f>
        <v/>
      </c>
      <c r="Q616" s="70" t="str">
        <f>IF(AND(C616="Abierto",D616="Alta"),RANK(P616,$P$13:$P$787,0)+COUNTIF($P$13:P616,P616)-1+MAX(N:N),"")</f>
        <v/>
      </c>
      <c r="R616" s="70" t="str">
        <f>IF(AND(C616="Abierto",D616="Media"),A616,"")</f>
        <v/>
      </c>
      <c r="S616" s="70" t="str">
        <f ca="1">IF(AND(C616="Abierto",D616="Media"),TODAY()-E616,"")</f>
        <v/>
      </c>
      <c r="T616" s="70" t="str">
        <f>IF(AND(C616="Abierto",D616="Media"),RANK(S616,$S$13:$S$787,0)+COUNTIF($S$13:S616,S616)-1+MAX(N:N,Q:Q),"")</f>
        <v/>
      </c>
      <c r="U616" s="70" t="str">
        <f>IF(AND(C616="Abierto",D616="Baja"),A616,"")</f>
        <v/>
      </c>
      <c r="V616" s="70" t="str">
        <f ca="1">IF(AND(C616="Abierto",D616="Baja"),TODAY()-E616,"")</f>
        <v/>
      </c>
      <c r="W616" s="70" t="str">
        <f>IF(AND(C616="Abierto",D616="Baja"),RANK(V616,$V$13:$V$787,0)+COUNTIF($V$13:V616,V616)-1+MAX(N:N,Q:Q,T:T),"")</f>
        <v/>
      </c>
      <c r="X616" s="83" t="str">
        <f>IF(OR(C616="Resuelto",C616=""),"",SUM(N616,Q616,T616,W616))</f>
        <v/>
      </c>
      <c r="Y616" s="83" t="str">
        <f>IF(OR(C616="Resuelto",C616=""),"",SUM(M616,P616,S616,V616))</f>
        <v/>
      </c>
      <c r="Z616" s="83" t="str">
        <f>IF(OR(C616="Resuelto",C616=""),"",SUM(L616,O616,R616,U616))</f>
        <v/>
      </c>
      <c r="AA616" s="16">
        <v>825</v>
      </c>
      <c r="AB616" s="16" t="str">
        <f t="shared" si="20"/>
        <v/>
      </c>
      <c r="AC616" s="71" t="str">
        <f t="shared" si="21"/>
        <v/>
      </c>
      <c r="AH616" s="74" t="str">
        <f>IF(AI616="","",MAX($AH$5:AH615)+1)</f>
        <v/>
      </c>
      <c r="AI616" s="23" t="str">
        <f>IF(G615="","",IF(COUNTIF($AI$11:AI615,G615)=0,G615,""))</f>
        <v/>
      </c>
      <c r="AJ616" s="23" t="str">
        <f t="shared" si="22"/>
        <v/>
      </c>
      <c r="AK616" s="69"/>
    </row>
    <row r="617" spans="1:37" x14ac:dyDescent="0.25">
      <c r="A617" s="81"/>
      <c r="B617" s="81"/>
      <c r="C617" s="81"/>
      <c r="D617" s="81"/>
      <c r="E617" s="80"/>
      <c r="F617" s="80"/>
      <c r="G617" s="81"/>
      <c r="H617" s="80"/>
      <c r="I617" s="82" t="str">
        <f t="shared" si="19"/>
        <v/>
      </c>
      <c r="J617" s="82"/>
      <c r="K617" s="82"/>
      <c r="L617" s="70" t="str">
        <f>IF(AND(C617="Abierto",D617="Urgente"),A617,"")</f>
        <v/>
      </c>
      <c r="M617" s="70" t="str">
        <f ca="1">IF(AND(C617="Abierto",D617="Urgente"),TODAY()-E617,"")</f>
        <v/>
      </c>
      <c r="N617" s="70" t="str">
        <f>IF(AND(C617="Abierto",D617="Urgente"),RANK(M617,$M$13:$M$787,0)+COUNTIF($M$13:M617,M617)-1,"")</f>
        <v/>
      </c>
      <c r="O617" s="70" t="str">
        <f>IF(AND(C617="Abierto",D617="Alta"),A617,"")</f>
        <v/>
      </c>
      <c r="P617" s="70" t="str">
        <f ca="1">IF(AND(C617="Abierto",D617="Alta"),TODAY()-E617,"")</f>
        <v/>
      </c>
      <c r="Q617" s="70" t="str">
        <f>IF(AND(C617="Abierto",D617="Alta"),RANK(P617,$P$13:$P$787,0)+COUNTIF($P$13:P617,P617)-1+MAX(N:N),"")</f>
        <v/>
      </c>
      <c r="R617" s="70" t="str">
        <f>IF(AND(C617="Abierto",D617="Media"),A617,"")</f>
        <v/>
      </c>
      <c r="S617" s="70" t="str">
        <f ca="1">IF(AND(C617="Abierto",D617="Media"),TODAY()-E617,"")</f>
        <v/>
      </c>
      <c r="T617" s="70" t="str">
        <f>IF(AND(C617="Abierto",D617="Media"),RANK(S617,$S$13:$S$787,0)+COUNTIF($S$13:S617,S617)-1+MAX(N:N,Q:Q),"")</f>
        <v/>
      </c>
      <c r="U617" s="70" t="str">
        <f>IF(AND(C617="Abierto",D617="Baja"),A617,"")</f>
        <v/>
      </c>
      <c r="V617" s="70" t="str">
        <f ca="1">IF(AND(C617="Abierto",D617="Baja"),TODAY()-E617,"")</f>
        <v/>
      </c>
      <c r="W617" s="70" t="str">
        <f>IF(AND(C617="Abierto",D617="Baja"),RANK(V617,$V$13:$V$787,0)+COUNTIF($V$13:V617,V617)-1+MAX(N:N,Q:Q,T:T),"")</f>
        <v/>
      </c>
      <c r="X617" s="83" t="str">
        <f>IF(OR(C617="Resuelto",C617=""),"",SUM(N617,Q617,T617,W617))</f>
        <v/>
      </c>
      <c r="Y617" s="83" t="str">
        <f>IF(OR(C617="Resuelto",C617=""),"",SUM(M617,P617,S617,V617))</f>
        <v/>
      </c>
      <c r="Z617" s="83" t="str">
        <f>IF(OR(C617="Resuelto",C617=""),"",SUM(L617,O617,R617,U617))</f>
        <v/>
      </c>
      <c r="AA617" s="16">
        <v>826</v>
      </c>
      <c r="AB617" s="16" t="str">
        <f t="shared" si="20"/>
        <v/>
      </c>
      <c r="AC617" s="71" t="str">
        <f t="shared" si="21"/>
        <v/>
      </c>
      <c r="AH617" s="74" t="str">
        <f>IF(AI617="","",MAX($AH$5:AH616)+1)</f>
        <v/>
      </c>
      <c r="AI617" s="23" t="str">
        <f>IF(G616="","",IF(COUNTIF($AI$11:AI616,G616)=0,G616,""))</f>
        <v/>
      </c>
      <c r="AJ617" s="23" t="str">
        <f t="shared" si="22"/>
        <v/>
      </c>
      <c r="AK617" s="69"/>
    </row>
    <row r="618" spans="1:37" x14ac:dyDescent="0.25">
      <c r="A618" s="81"/>
      <c r="B618" s="81"/>
      <c r="C618" s="81"/>
      <c r="D618" s="81"/>
      <c r="E618" s="80"/>
      <c r="F618" s="80"/>
      <c r="G618" s="81"/>
      <c r="H618" s="80"/>
      <c r="I618" s="82" t="str">
        <f t="shared" si="19"/>
        <v/>
      </c>
      <c r="J618" s="82"/>
      <c r="K618" s="82"/>
      <c r="L618" s="70" t="str">
        <f>IF(AND(C618="Abierto",D618="Urgente"),A618,"")</f>
        <v/>
      </c>
      <c r="M618" s="70" t="str">
        <f ca="1">IF(AND(C618="Abierto",D618="Urgente"),TODAY()-E618,"")</f>
        <v/>
      </c>
      <c r="N618" s="70" t="str">
        <f>IF(AND(C618="Abierto",D618="Urgente"),RANK(M618,$M$13:$M$787,0)+COUNTIF($M$13:M618,M618)-1,"")</f>
        <v/>
      </c>
      <c r="O618" s="70" t="str">
        <f>IF(AND(C618="Abierto",D618="Alta"),A618,"")</f>
        <v/>
      </c>
      <c r="P618" s="70" t="str">
        <f ca="1">IF(AND(C618="Abierto",D618="Alta"),TODAY()-E618,"")</f>
        <v/>
      </c>
      <c r="Q618" s="70" t="str">
        <f>IF(AND(C618="Abierto",D618="Alta"),RANK(P618,$P$13:$P$787,0)+COUNTIF($P$13:P618,P618)-1+MAX(N:N),"")</f>
        <v/>
      </c>
      <c r="R618" s="70" t="str">
        <f>IF(AND(C618="Abierto",D618="Media"),A618,"")</f>
        <v/>
      </c>
      <c r="S618" s="70" t="str">
        <f ca="1">IF(AND(C618="Abierto",D618="Media"),TODAY()-E618,"")</f>
        <v/>
      </c>
      <c r="T618" s="70" t="str">
        <f>IF(AND(C618="Abierto",D618="Media"),RANK(S618,$S$13:$S$787,0)+COUNTIF($S$13:S618,S618)-1+MAX(N:N,Q:Q),"")</f>
        <v/>
      </c>
      <c r="U618" s="70" t="str">
        <f>IF(AND(C618="Abierto",D618="Baja"),A618,"")</f>
        <v/>
      </c>
      <c r="V618" s="70" t="str">
        <f ca="1">IF(AND(C618="Abierto",D618="Baja"),TODAY()-E618,"")</f>
        <v/>
      </c>
      <c r="W618" s="70" t="str">
        <f>IF(AND(C618="Abierto",D618="Baja"),RANK(V618,$V$13:$V$787,0)+COUNTIF($V$13:V618,V618)-1+MAX(N:N,Q:Q,T:T),"")</f>
        <v/>
      </c>
      <c r="X618" s="83" t="str">
        <f>IF(OR(C618="Resuelto",C618=""),"",SUM(N618,Q618,T618,W618))</f>
        <v/>
      </c>
      <c r="Y618" s="83" t="str">
        <f>IF(OR(C618="Resuelto",C618=""),"",SUM(M618,P618,S618,V618))</f>
        <v/>
      </c>
      <c r="Z618" s="83" t="str">
        <f>IF(OR(C618="Resuelto",C618=""),"",SUM(L618,O618,R618,U618))</f>
        <v/>
      </c>
      <c r="AA618" s="16">
        <v>827</v>
      </c>
      <c r="AB618" s="16" t="str">
        <f t="shared" si="20"/>
        <v/>
      </c>
      <c r="AC618" s="71" t="str">
        <f t="shared" si="21"/>
        <v/>
      </c>
      <c r="AH618" s="74" t="str">
        <f>IF(AI618="","",MAX($AH$5:AH617)+1)</f>
        <v/>
      </c>
      <c r="AI618" s="23" t="str">
        <f>IF(G617="","",IF(COUNTIF($AI$11:AI617,G617)=0,G617,""))</f>
        <v/>
      </c>
      <c r="AJ618" s="23" t="str">
        <f t="shared" si="22"/>
        <v/>
      </c>
      <c r="AK618" s="69"/>
    </row>
    <row r="619" spans="1:37" x14ac:dyDescent="0.25">
      <c r="A619" s="81"/>
      <c r="B619" s="81"/>
      <c r="C619" s="81"/>
      <c r="D619" s="81"/>
      <c r="E619" s="80"/>
      <c r="F619" s="80"/>
      <c r="G619" s="81"/>
      <c r="H619" s="80"/>
      <c r="I619" s="82" t="str">
        <f t="shared" si="19"/>
        <v/>
      </c>
      <c r="J619" s="82"/>
      <c r="K619" s="82"/>
      <c r="L619" s="70" t="str">
        <f>IF(AND(C619="Abierto",D619="Urgente"),A619,"")</f>
        <v/>
      </c>
      <c r="M619" s="70" t="str">
        <f ca="1">IF(AND(C619="Abierto",D619="Urgente"),TODAY()-E619,"")</f>
        <v/>
      </c>
      <c r="N619" s="70" t="str">
        <f>IF(AND(C619="Abierto",D619="Urgente"),RANK(M619,$M$13:$M$787,0)+COUNTIF($M$13:M619,M619)-1,"")</f>
        <v/>
      </c>
      <c r="O619" s="70" t="str">
        <f>IF(AND(C619="Abierto",D619="Alta"),A619,"")</f>
        <v/>
      </c>
      <c r="P619" s="70" t="str">
        <f ca="1">IF(AND(C619="Abierto",D619="Alta"),TODAY()-E619,"")</f>
        <v/>
      </c>
      <c r="Q619" s="70" t="str">
        <f>IF(AND(C619="Abierto",D619="Alta"),RANK(P619,$P$13:$P$787,0)+COUNTIF($P$13:P619,P619)-1+MAX(N:N),"")</f>
        <v/>
      </c>
      <c r="R619" s="70" t="str">
        <f>IF(AND(C619="Abierto",D619="Media"),A619,"")</f>
        <v/>
      </c>
      <c r="S619" s="70" t="str">
        <f ca="1">IF(AND(C619="Abierto",D619="Media"),TODAY()-E619,"")</f>
        <v/>
      </c>
      <c r="T619" s="70" t="str">
        <f>IF(AND(C619="Abierto",D619="Media"),RANK(S619,$S$13:$S$787,0)+COUNTIF($S$13:S619,S619)-1+MAX(N:N,Q:Q),"")</f>
        <v/>
      </c>
      <c r="U619" s="70" t="str">
        <f>IF(AND(C619="Abierto",D619="Baja"),A619,"")</f>
        <v/>
      </c>
      <c r="V619" s="70" t="str">
        <f ca="1">IF(AND(C619="Abierto",D619="Baja"),TODAY()-E619,"")</f>
        <v/>
      </c>
      <c r="W619" s="70" t="str">
        <f>IF(AND(C619="Abierto",D619="Baja"),RANK(V619,$V$13:$V$787,0)+COUNTIF($V$13:V619,V619)-1+MAX(N:N,Q:Q,T:T),"")</f>
        <v/>
      </c>
      <c r="X619" s="83" t="str">
        <f>IF(OR(C619="Resuelto",C619=""),"",SUM(N619,Q619,T619,W619))</f>
        <v/>
      </c>
      <c r="Y619" s="83" t="str">
        <f>IF(OR(C619="Resuelto",C619=""),"",SUM(M619,P619,S619,V619))</f>
        <v/>
      </c>
      <c r="Z619" s="83" t="str">
        <f>IF(OR(C619="Resuelto",C619=""),"",SUM(L619,O619,R619,U619))</f>
        <v/>
      </c>
      <c r="AA619" s="16">
        <v>828</v>
      </c>
      <c r="AB619" s="16" t="str">
        <f t="shared" si="20"/>
        <v/>
      </c>
      <c r="AC619" s="71" t="str">
        <f t="shared" si="21"/>
        <v/>
      </c>
      <c r="AH619" s="74" t="str">
        <f>IF(AI619="","",MAX($AH$5:AH618)+1)</f>
        <v/>
      </c>
      <c r="AI619" s="23" t="str">
        <f>IF(G618="","",IF(COUNTIF($AI$11:AI618,G618)=0,G618,""))</f>
        <v/>
      </c>
      <c r="AJ619" s="23" t="str">
        <f t="shared" si="22"/>
        <v/>
      </c>
      <c r="AK619" s="69"/>
    </row>
    <row r="620" spans="1:37" x14ac:dyDescent="0.25">
      <c r="A620" s="81"/>
      <c r="B620" s="81"/>
      <c r="C620" s="81"/>
      <c r="D620" s="81"/>
      <c r="E620" s="80"/>
      <c r="F620" s="80"/>
      <c r="G620" s="81"/>
      <c r="H620" s="80"/>
      <c r="I620" s="82" t="str">
        <f t="shared" si="19"/>
        <v/>
      </c>
      <c r="J620" s="82"/>
      <c r="K620" s="82"/>
      <c r="L620" s="70" t="str">
        <f>IF(AND(C620="Abierto",D620="Urgente"),A620,"")</f>
        <v/>
      </c>
      <c r="M620" s="70" t="str">
        <f ca="1">IF(AND(C620="Abierto",D620="Urgente"),TODAY()-E620,"")</f>
        <v/>
      </c>
      <c r="N620" s="70" t="str">
        <f>IF(AND(C620="Abierto",D620="Urgente"),RANK(M620,$M$13:$M$787,0)+COUNTIF($M$13:M620,M620)-1,"")</f>
        <v/>
      </c>
      <c r="O620" s="70" t="str">
        <f>IF(AND(C620="Abierto",D620="Alta"),A620,"")</f>
        <v/>
      </c>
      <c r="P620" s="70" t="str">
        <f ca="1">IF(AND(C620="Abierto",D620="Alta"),TODAY()-E620,"")</f>
        <v/>
      </c>
      <c r="Q620" s="70" t="str">
        <f>IF(AND(C620="Abierto",D620="Alta"),RANK(P620,$P$13:$P$787,0)+COUNTIF($P$13:P620,P620)-1+MAX(N:N),"")</f>
        <v/>
      </c>
      <c r="R620" s="70" t="str">
        <f>IF(AND(C620="Abierto",D620="Media"),A620,"")</f>
        <v/>
      </c>
      <c r="S620" s="70" t="str">
        <f ca="1">IF(AND(C620="Abierto",D620="Media"),TODAY()-E620,"")</f>
        <v/>
      </c>
      <c r="T620" s="70" t="str">
        <f>IF(AND(C620="Abierto",D620="Media"),RANK(S620,$S$13:$S$787,0)+COUNTIF($S$13:S620,S620)-1+MAX(N:N,Q:Q),"")</f>
        <v/>
      </c>
      <c r="U620" s="70" t="str">
        <f>IF(AND(C620="Abierto",D620="Baja"),A620,"")</f>
        <v/>
      </c>
      <c r="V620" s="70" t="str">
        <f ca="1">IF(AND(C620="Abierto",D620="Baja"),TODAY()-E620,"")</f>
        <v/>
      </c>
      <c r="W620" s="70" t="str">
        <f>IF(AND(C620="Abierto",D620="Baja"),RANK(V620,$V$13:$V$787,0)+COUNTIF($V$13:V620,V620)-1+MAX(N:N,Q:Q,T:T),"")</f>
        <v/>
      </c>
      <c r="X620" s="83" t="str">
        <f>IF(OR(C620="Resuelto",C620=""),"",SUM(N620,Q620,T620,W620))</f>
        <v/>
      </c>
      <c r="Y620" s="83" t="str">
        <f>IF(OR(C620="Resuelto",C620=""),"",SUM(M620,P620,S620,V620))</f>
        <v/>
      </c>
      <c r="Z620" s="83" t="str">
        <f>IF(OR(C620="Resuelto",C620=""),"",SUM(L620,O620,R620,U620))</f>
        <v/>
      </c>
      <c r="AA620" s="16">
        <v>829</v>
      </c>
      <c r="AB620" s="16" t="str">
        <f t="shared" si="20"/>
        <v/>
      </c>
      <c r="AC620" s="71" t="str">
        <f t="shared" si="21"/>
        <v/>
      </c>
      <c r="AH620" s="74" t="str">
        <f>IF(AI620="","",MAX($AH$5:AH619)+1)</f>
        <v/>
      </c>
      <c r="AI620" s="23" t="str">
        <f>IF(G619="","",IF(COUNTIF($AI$11:AI619,G619)=0,G619,""))</f>
        <v/>
      </c>
      <c r="AJ620" s="23" t="str">
        <f t="shared" si="22"/>
        <v/>
      </c>
      <c r="AK620" s="69"/>
    </row>
    <row r="621" spans="1:37" x14ac:dyDescent="0.25">
      <c r="A621" s="81"/>
      <c r="B621" s="81"/>
      <c r="C621" s="81"/>
      <c r="D621" s="81"/>
      <c r="E621" s="80"/>
      <c r="F621" s="80"/>
      <c r="G621" s="81"/>
      <c r="H621" s="80"/>
      <c r="I621" s="82" t="str">
        <f t="shared" si="19"/>
        <v/>
      </c>
      <c r="J621" s="82"/>
      <c r="K621" s="82"/>
      <c r="L621" s="70" t="str">
        <f>IF(AND(C621="Abierto",D621="Urgente"),A621,"")</f>
        <v/>
      </c>
      <c r="M621" s="70" t="str">
        <f ca="1">IF(AND(C621="Abierto",D621="Urgente"),TODAY()-E621,"")</f>
        <v/>
      </c>
      <c r="N621" s="70" t="str">
        <f>IF(AND(C621="Abierto",D621="Urgente"),RANK(M621,$M$13:$M$787,0)+COUNTIF($M$13:M621,M621)-1,"")</f>
        <v/>
      </c>
      <c r="O621" s="70" t="str">
        <f>IF(AND(C621="Abierto",D621="Alta"),A621,"")</f>
        <v/>
      </c>
      <c r="P621" s="70" t="str">
        <f ca="1">IF(AND(C621="Abierto",D621="Alta"),TODAY()-E621,"")</f>
        <v/>
      </c>
      <c r="Q621" s="70" t="str">
        <f>IF(AND(C621="Abierto",D621="Alta"),RANK(P621,$P$13:$P$787,0)+COUNTIF($P$13:P621,P621)-1+MAX(N:N),"")</f>
        <v/>
      </c>
      <c r="R621" s="70" t="str">
        <f>IF(AND(C621="Abierto",D621="Media"),A621,"")</f>
        <v/>
      </c>
      <c r="S621" s="70" t="str">
        <f ca="1">IF(AND(C621="Abierto",D621="Media"),TODAY()-E621,"")</f>
        <v/>
      </c>
      <c r="T621" s="70" t="str">
        <f>IF(AND(C621="Abierto",D621="Media"),RANK(S621,$S$13:$S$787,0)+COUNTIF($S$13:S621,S621)-1+MAX(N:N,Q:Q),"")</f>
        <v/>
      </c>
      <c r="U621" s="70" t="str">
        <f>IF(AND(C621="Abierto",D621="Baja"),A621,"")</f>
        <v/>
      </c>
      <c r="V621" s="70" t="str">
        <f ca="1">IF(AND(C621="Abierto",D621="Baja"),TODAY()-E621,"")</f>
        <v/>
      </c>
      <c r="W621" s="70" t="str">
        <f>IF(AND(C621="Abierto",D621="Baja"),RANK(V621,$V$13:$V$787,0)+COUNTIF($V$13:V621,V621)-1+MAX(N:N,Q:Q,T:T),"")</f>
        <v/>
      </c>
      <c r="X621" s="83" t="str">
        <f>IF(OR(C621="Resuelto",C621=""),"",SUM(N621,Q621,T621,W621))</f>
        <v/>
      </c>
      <c r="Y621" s="83" t="str">
        <f>IF(OR(C621="Resuelto",C621=""),"",SUM(M621,P621,S621,V621))</f>
        <v/>
      </c>
      <c r="Z621" s="83" t="str">
        <f>IF(OR(C621="Resuelto",C621=""),"",SUM(L621,O621,R621,U621))</f>
        <v/>
      </c>
      <c r="AA621" s="16">
        <v>830</v>
      </c>
      <c r="AB621" s="16" t="str">
        <f t="shared" si="20"/>
        <v/>
      </c>
      <c r="AC621" s="71" t="str">
        <f t="shared" si="21"/>
        <v/>
      </c>
      <c r="AH621" s="74" t="str">
        <f>IF(AI621="","",MAX($AH$5:AH620)+1)</f>
        <v/>
      </c>
      <c r="AI621" s="23" t="str">
        <f>IF(G620="","",IF(COUNTIF($AI$11:AI620,G620)=0,G620,""))</f>
        <v/>
      </c>
      <c r="AJ621" s="23" t="str">
        <f t="shared" si="22"/>
        <v/>
      </c>
      <c r="AK621" s="69"/>
    </row>
    <row r="622" spans="1:37" x14ac:dyDescent="0.25">
      <c r="A622" s="81"/>
      <c r="B622" s="81"/>
      <c r="C622" s="81"/>
      <c r="D622" s="81"/>
      <c r="E622" s="80"/>
      <c r="F622" s="80"/>
      <c r="G622" s="81"/>
      <c r="H622" s="80"/>
      <c r="I622" s="82" t="str">
        <f t="shared" si="19"/>
        <v/>
      </c>
      <c r="J622" s="82"/>
      <c r="K622" s="82"/>
      <c r="L622" s="70" t="str">
        <f>IF(AND(C622="Abierto",D622="Urgente"),A622,"")</f>
        <v/>
      </c>
      <c r="M622" s="70" t="str">
        <f ca="1">IF(AND(C622="Abierto",D622="Urgente"),TODAY()-E622,"")</f>
        <v/>
      </c>
      <c r="N622" s="70" t="str">
        <f>IF(AND(C622="Abierto",D622="Urgente"),RANK(M622,$M$13:$M$787,0)+COUNTIF($M$13:M622,M622)-1,"")</f>
        <v/>
      </c>
      <c r="O622" s="70" t="str">
        <f>IF(AND(C622="Abierto",D622="Alta"),A622,"")</f>
        <v/>
      </c>
      <c r="P622" s="70" t="str">
        <f ca="1">IF(AND(C622="Abierto",D622="Alta"),TODAY()-E622,"")</f>
        <v/>
      </c>
      <c r="Q622" s="70" t="str">
        <f>IF(AND(C622="Abierto",D622="Alta"),RANK(P622,$P$13:$P$787,0)+COUNTIF($P$13:P622,P622)-1+MAX(N:N),"")</f>
        <v/>
      </c>
      <c r="R622" s="70" t="str">
        <f>IF(AND(C622="Abierto",D622="Media"),A622,"")</f>
        <v/>
      </c>
      <c r="S622" s="70" t="str">
        <f ca="1">IF(AND(C622="Abierto",D622="Media"),TODAY()-E622,"")</f>
        <v/>
      </c>
      <c r="T622" s="70" t="str">
        <f>IF(AND(C622="Abierto",D622="Media"),RANK(S622,$S$13:$S$787,0)+COUNTIF($S$13:S622,S622)-1+MAX(N:N,Q:Q),"")</f>
        <v/>
      </c>
      <c r="U622" s="70" t="str">
        <f>IF(AND(C622="Abierto",D622="Baja"),A622,"")</f>
        <v/>
      </c>
      <c r="V622" s="70" t="str">
        <f ca="1">IF(AND(C622="Abierto",D622="Baja"),TODAY()-E622,"")</f>
        <v/>
      </c>
      <c r="W622" s="70" t="str">
        <f>IF(AND(C622="Abierto",D622="Baja"),RANK(V622,$V$13:$V$787,0)+COUNTIF($V$13:V622,V622)-1+MAX(N:N,Q:Q,T:T),"")</f>
        <v/>
      </c>
      <c r="X622" s="83" t="str">
        <f>IF(OR(C622="Resuelto",C622=""),"",SUM(N622,Q622,T622,W622))</f>
        <v/>
      </c>
      <c r="Y622" s="83" t="str">
        <f>IF(OR(C622="Resuelto",C622=""),"",SUM(M622,P622,S622,V622))</f>
        <v/>
      </c>
      <c r="Z622" s="83" t="str">
        <f>IF(OR(C622="Resuelto",C622=""),"",SUM(L622,O622,R622,U622))</f>
        <v/>
      </c>
      <c r="AA622" s="16">
        <v>831</v>
      </c>
      <c r="AB622" s="16" t="str">
        <f t="shared" si="20"/>
        <v/>
      </c>
      <c r="AC622" s="71" t="str">
        <f t="shared" si="21"/>
        <v/>
      </c>
      <c r="AH622" s="74" t="str">
        <f>IF(AI622="","",MAX($AH$5:AH621)+1)</f>
        <v/>
      </c>
      <c r="AI622" s="23" t="str">
        <f>IF(G621="","",IF(COUNTIF($AI$11:AI621,G621)=0,G621,""))</f>
        <v/>
      </c>
      <c r="AJ622" s="23" t="str">
        <f t="shared" si="22"/>
        <v/>
      </c>
      <c r="AK622" s="69"/>
    </row>
    <row r="623" spans="1:37" x14ac:dyDescent="0.25">
      <c r="A623" s="81"/>
      <c r="B623" s="81"/>
      <c r="C623" s="81"/>
      <c r="D623" s="81"/>
      <c r="E623" s="80"/>
      <c r="F623" s="80"/>
      <c r="G623" s="81"/>
      <c r="H623" s="80"/>
      <c r="I623" s="82" t="str">
        <f t="shared" si="19"/>
        <v/>
      </c>
      <c r="J623" s="82"/>
      <c r="K623" s="82"/>
      <c r="L623" s="70" t="str">
        <f>IF(AND(C623="Abierto",D623="Urgente"),A623,"")</f>
        <v/>
      </c>
      <c r="M623" s="70" t="str">
        <f ca="1">IF(AND(C623="Abierto",D623="Urgente"),TODAY()-E623,"")</f>
        <v/>
      </c>
      <c r="N623" s="70" t="str">
        <f>IF(AND(C623="Abierto",D623="Urgente"),RANK(M623,$M$13:$M$787,0)+COUNTIF($M$13:M623,M623)-1,"")</f>
        <v/>
      </c>
      <c r="O623" s="70" t="str">
        <f>IF(AND(C623="Abierto",D623="Alta"),A623,"")</f>
        <v/>
      </c>
      <c r="P623" s="70" t="str">
        <f ca="1">IF(AND(C623="Abierto",D623="Alta"),TODAY()-E623,"")</f>
        <v/>
      </c>
      <c r="Q623" s="70" t="str">
        <f>IF(AND(C623="Abierto",D623="Alta"),RANK(P623,$P$13:$P$787,0)+COUNTIF($P$13:P623,P623)-1+MAX(N:N),"")</f>
        <v/>
      </c>
      <c r="R623" s="70" t="str">
        <f>IF(AND(C623="Abierto",D623="Media"),A623,"")</f>
        <v/>
      </c>
      <c r="S623" s="70" t="str">
        <f ca="1">IF(AND(C623="Abierto",D623="Media"),TODAY()-E623,"")</f>
        <v/>
      </c>
      <c r="T623" s="70" t="str">
        <f>IF(AND(C623="Abierto",D623="Media"),RANK(S623,$S$13:$S$787,0)+COUNTIF($S$13:S623,S623)-1+MAX(N:N,Q:Q),"")</f>
        <v/>
      </c>
      <c r="U623" s="70" t="str">
        <f>IF(AND(C623="Abierto",D623="Baja"),A623,"")</f>
        <v/>
      </c>
      <c r="V623" s="70" t="str">
        <f ca="1">IF(AND(C623="Abierto",D623="Baja"),TODAY()-E623,"")</f>
        <v/>
      </c>
      <c r="W623" s="70" t="str">
        <f>IF(AND(C623="Abierto",D623="Baja"),RANK(V623,$V$13:$V$787,0)+COUNTIF($V$13:V623,V623)-1+MAX(N:N,Q:Q,T:T),"")</f>
        <v/>
      </c>
      <c r="X623" s="83" t="str">
        <f>IF(OR(C623="Resuelto",C623=""),"",SUM(N623,Q623,T623,W623))</f>
        <v/>
      </c>
      <c r="Y623" s="83" t="str">
        <f>IF(OR(C623="Resuelto",C623=""),"",SUM(M623,P623,S623,V623))</f>
        <v/>
      </c>
      <c r="Z623" s="83" t="str">
        <f>IF(OR(C623="Resuelto",C623=""),"",SUM(L623,O623,R623,U623))</f>
        <v/>
      </c>
      <c r="AA623" s="16">
        <v>832</v>
      </c>
      <c r="AB623" s="16" t="str">
        <f t="shared" si="20"/>
        <v/>
      </c>
      <c r="AC623" s="71" t="str">
        <f t="shared" si="21"/>
        <v/>
      </c>
      <c r="AH623" s="74" t="str">
        <f>IF(AI623="","",MAX($AH$5:AH622)+1)</f>
        <v/>
      </c>
      <c r="AI623" s="23" t="str">
        <f>IF(G622="","",IF(COUNTIF($AI$11:AI622,G622)=0,G622,""))</f>
        <v/>
      </c>
      <c r="AJ623" s="23" t="str">
        <f t="shared" si="22"/>
        <v/>
      </c>
      <c r="AK623" s="69"/>
    </row>
    <row r="624" spans="1:37" x14ac:dyDescent="0.25">
      <c r="A624" s="81"/>
      <c r="B624" s="81"/>
      <c r="C624" s="81"/>
      <c r="D624" s="81"/>
      <c r="E624" s="80"/>
      <c r="F624" s="80"/>
      <c r="G624" s="81"/>
      <c r="H624" s="80"/>
      <c r="I624" s="82" t="str">
        <f t="shared" si="19"/>
        <v/>
      </c>
      <c r="J624" s="82"/>
      <c r="K624" s="82"/>
      <c r="L624" s="70" t="str">
        <f>IF(AND(C624="Abierto",D624="Urgente"),A624,"")</f>
        <v/>
      </c>
      <c r="M624" s="70" t="str">
        <f ca="1">IF(AND(C624="Abierto",D624="Urgente"),TODAY()-E624,"")</f>
        <v/>
      </c>
      <c r="N624" s="70" t="str">
        <f>IF(AND(C624="Abierto",D624="Urgente"),RANK(M624,$M$13:$M$787,0)+COUNTIF($M$13:M624,M624)-1,"")</f>
        <v/>
      </c>
      <c r="O624" s="70" t="str">
        <f>IF(AND(C624="Abierto",D624="Alta"),A624,"")</f>
        <v/>
      </c>
      <c r="P624" s="70" t="str">
        <f ca="1">IF(AND(C624="Abierto",D624="Alta"),TODAY()-E624,"")</f>
        <v/>
      </c>
      <c r="Q624" s="70" t="str">
        <f>IF(AND(C624="Abierto",D624="Alta"),RANK(P624,$P$13:$P$787,0)+COUNTIF($P$13:P624,P624)-1+MAX(N:N),"")</f>
        <v/>
      </c>
      <c r="R624" s="70" t="str">
        <f>IF(AND(C624="Abierto",D624="Media"),A624,"")</f>
        <v/>
      </c>
      <c r="S624" s="70" t="str">
        <f ca="1">IF(AND(C624="Abierto",D624="Media"),TODAY()-E624,"")</f>
        <v/>
      </c>
      <c r="T624" s="70" t="str">
        <f>IF(AND(C624="Abierto",D624="Media"),RANK(S624,$S$13:$S$787,0)+COUNTIF($S$13:S624,S624)-1+MAX(N:N,Q:Q),"")</f>
        <v/>
      </c>
      <c r="U624" s="70" t="str">
        <f>IF(AND(C624="Abierto",D624="Baja"),A624,"")</f>
        <v/>
      </c>
      <c r="V624" s="70" t="str">
        <f ca="1">IF(AND(C624="Abierto",D624="Baja"),TODAY()-E624,"")</f>
        <v/>
      </c>
      <c r="W624" s="70" t="str">
        <f>IF(AND(C624="Abierto",D624="Baja"),RANK(V624,$V$13:$V$787,0)+COUNTIF($V$13:V624,V624)-1+MAX(N:N,Q:Q,T:T),"")</f>
        <v/>
      </c>
      <c r="X624" s="83" t="str">
        <f>IF(OR(C624="Resuelto",C624=""),"",SUM(N624,Q624,T624,W624))</f>
        <v/>
      </c>
      <c r="Y624" s="83" t="str">
        <f>IF(OR(C624="Resuelto",C624=""),"",SUM(M624,P624,S624,V624))</f>
        <v/>
      </c>
      <c r="Z624" s="83" t="str">
        <f>IF(OR(C624="Resuelto",C624=""),"",SUM(L624,O624,R624,U624))</f>
        <v/>
      </c>
      <c r="AA624" s="16">
        <v>833</v>
      </c>
      <c r="AB624" s="16" t="str">
        <f t="shared" si="20"/>
        <v/>
      </c>
      <c r="AC624" s="71" t="str">
        <f t="shared" si="21"/>
        <v/>
      </c>
      <c r="AH624" s="74" t="str">
        <f>IF(AI624="","",MAX($AH$5:AH623)+1)</f>
        <v/>
      </c>
      <c r="AI624" s="23" t="str">
        <f>IF(G623="","",IF(COUNTIF($AI$11:AI623,G623)=0,G623,""))</f>
        <v/>
      </c>
      <c r="AJ624" s="23" t="str">
        <f t="shared" si="22"/>
        <v/>
      </c>
      <c r="AK624" s="69"/>
    </row>
    <row r="625" spans="1:37" x14ac:dyDescent="0.25">
      <c r="A625" s="81"/>
      <c r="B625" s="81"/>
      <c r="C625" s="81"/>
      <c r="D625" s="81"/>
      <c r="E625" s="80"/>
      <c r="F625" s="80"/>
      <c r="G625" s="81"/>
      <c r="H625" s="80"/>
      <c r="I625" s="82" t="str">
        <f t="shared" si="19"/>
        <v/>
      </c>
      <c r="J625" s="82"/>
      <c r="K625" s="82"/>
      <c r="L625" s="70" t="str">
        <f>IF(AND(C625="Abierto",D625="Urgente"),A625,"")</f>
        <v/>
      </c>
      <c r="M625" s="70" t="str">
        <f ca="1">IF(AND(C625="Abierto",D625="Urgente"),TODAY()-E625,"")</f>
        <v/>
      </c>
      <c r="N625" s="70" t="str">
        <f>IF(AND(C625="Abierto",D625="Urgente"),RANK(M625,$M$13:$M$787,0)+COUNTIF($M$13:M625,M625)-1,"")</f>
        <v/>
      </c>
      <c r="O625" s="70" t="str">
        <f>IF(AND(C625="Abierto",D625="Alta"),A625,"")</f>
        <v/>
      </c>
      <c r="P625" s="70" t="str">
        <f ca="1">IF(AND(C625="Abierto",D625="Alta"),TODAY()-E625,"")</f>
        <v/>
      </c>
      <c r="Q625" s="70" t="str">
        <f>IF(AND(C625="Abierto",D625="Alta"),RANK(P625,$P$13:$P$787,0)+COUNTIF($P$13:P625,P625)-1+MAX(N:N),"")</f>
        <v/>
      </c>
      <c r="R625" s="70" t="str">
        <f>IF(AND(C625="Abierto",D625="Media"),A625,"")</f>
        <v/>
      </c>
      <c r="S625" s="70" t="str">
        <f ca="1">IF(AND(C625="Abierto",D625="Media"),TODAY()-E625,"")</f>
        <v/>
      </c>
      <c r="T625" s="70" t="str">
        <f>IF(AND(C625="Abierto",D625="Media"),RANK(S625,$S$13:$S$787,0)+COUNTIF($S$13:S625,S625)-1+MAX(N:N,Q:Q),"")</f>
        <v/>
      </c>
      <c r="U625" s="70" t="str">
        <f>IF(AND(C625="Abierto",D625="Baja"),A625,"")</f>
        <v/>
      </c>
      <c r="V625" s="70" t="str">
        <f ca="1">IF(AND(C625="Abierto",D625="Baja"),TODAY()-E625,"")</f>
        <v/>
      </c>
      <c r="W625" s="70" t="str">
        <f>IF(AND(C625="Abierto",D625="Baja"),RANK(V625,$V$13:$V$787,0)+COUNTIF($V$13:V625,V625)-1+MAX(N:N,Q:Q,T:T),"")</f>
        <v/>
      </c>
      <c r="X625" s="83" t="str">
        <f>IF(OR(C625="Resuelto",C625=""),"",SUM(N625,Q625,T625,W625))</f>
        <v/>
      </c>
      <c r="Y625" s="83" t="str">
        <f>IF(OR(C625="Resuelto",C625=""),"",SUM(M625,P625,S625,V625))</f>
        <v/>
      </c>
      <c r="Z625" s="83" t="str">
        <f>IF(OR(C625="Resuelto",C625=""),"",SUM(L625,O625,R625,U625))</f>
        <v/>
      </c>
      <c r="AA625" s="16">
        <v>834</v>
      </c>
      <c r="AB625" s="16" t="str">
        <f t="shared" si="20"/>
        <v/>
      </c>
      <c r="AC625" s="71" t="str">
        <f t="shared" si="21"/>
        <v/>
      </c>
      <c r="AH625" s="74" t="str">
        <f>IF(AI625="","",MAX($AH$5:AH624)+1)</f>
        <v/>
      </c>
      <c r="AI625" s="23" t="str">
        <f>IF(G624="","",IF(COUNTIF($AI$11:AI624,G624)=0,G624,""))</f>
        <v/>
      </c>
      <c r="AJ625" s="23" t="str">
        <f t="shared" si="22"/>
        <v/>
      </c>
      <c r="AK625" s="69"/>
    </row>
    <row r="626" spans="1:37" x14ac:dyDescent="0.25">
      <c r="A626" s="81"/>
      <c r="B626" s="81"/>
      <c r="C626" s="81"/>
      <c r="D626" s="81"/>
      <c r="E626" s="80"/>
      <c r="F626" s="80"/>
      <c r="G626" s="81"/>
      <c r="H626" s="80"/>
      <c r="I626" s="82" t="str">
        <f t="shared" si="19"/>
        <v/>
      </c>
      <c r="J626" s="82"/>
      <c r="K626" s="82"/>
      <c r="L626" s="70" t="str">
        <f>IF(AND(C626="Abierto",D626="Urgente"),A626,"")</f>
        <v/>
      </c>
      <c r="M626" s="70" t="str">
        <f ca="1">IF(AND(C626="Abierto",D626="Urgente"),TODAY()-E626,"")</f>
        <v/>
      </c>
      <c r="N626" s="70" t="str">
        <f>IF(AND(C626="Abierto",D626="Urgente"),RANK(M626,$M$13:$M$787,0)+COUNTIF($M$13:M626,M626)-1,"")</f>
        <v/>
      </c>
      <c r="O626" s="70" t="str">
        <f>IF(AND(C626="Abierto",D626="Alta"),A626,"")</f>
        <v/>
      </c>
      <c r="P626" s="70" t="str">
        <f ca="1">IF(AND(C626="Abierto",D626="Alta"),TODAY()-E626,"")</f>
        <v/>
      </c>
      <c r="Q626" s="70" t="str">
        <f>IF(AND(C626="Abierto",D626="Alta"),RANK(P626,$P$13:$P$787,0)+COUNTIF($P$13:P626,P626)-1+MAX(N:N),"")</f>
        <v/>
      </c>
      <c r="R626" s="70" t="str">
        <f>IF(AND(C626="Abierto",D626="Media"),A626,"")</f>
        <v/>
      </c>
      <c r="S626" s="70" t="str">
        <f ca="1">IF(AND(C626="Abierto",D626="Media"),TODAY()-E626,"")</f>
        <v/>
      </c>
      <c r="T626" s="70" t="str">
        <f>IF(AND(C626="Abierto",D626="Media"),RANK(S626,$S$13:$S$787,0)+COUNTIF($S$13:S626,S626)-1+MAX(N:N,Q:Q),"")</f>
        <v/>
      </c>
      <c r="U626" s="70" t="str">
        <f>IF(AND(C626="Abierto",D626="Baja"),A626,"")</f>
        <v/>
      </c>
      <c r="V626" s="70" t="str">
        <f ca="1">IF(AND(C626="Abierto",D626="Baja"),TODAY()-E626,"")</f>
        <v/>
      </c>
      <c r="W626" s="70" t="str">
        <f>IF(AND(C626="Abierto",D626="Baja"),RANK(V626,$V$13:$V$787,0)+COUNTIF($V$13:V626,V626)-1+MAX(N:N,Q:Q,T:T),"")</f>
        <v/>
      </c>
      <c r="X626" s="83" t="str">
        <f>IF(OR(C626="Resuelto",C626=""),"",SUM(N626,Q626,T626,W626))</f>
        <v/>
      </c>
      <c r="Y626" s="83" t="str">
        <f>IF(OR(C626="Resuelto",C626=""),"",SUM(M626,P626,S626,V626))</f>
        <v/>
      </c>
      <c r="Z626" s="83" t="str">
        <f>IF(OR(C626="Resuelto",C626=""),"",SUM(L626,O626,R626,U626))</f>
        <v/>
      </c>
      <c r="AA626" s="16">
        <v>835</v>
      </c>
      <c r="AB626" s="16" t="str">
        <f t="shared" si="20"/>
        <v/>
      </c>
      <c r="AC626" s="71" t="str">
        <f t="shared" si="21"/>
        <v/>
      </c>
      <c r="AH626" s="74" t="str">
        <f>IF(AI626="","",MAX($AH$5:AH625)+1)</f>
        <v/>
      </c>
      <c r="AI626" s="23" t="str">
        <f>IF(G625="","",IF(COUNTIF($AI$11:AI625,G625)=0,G625,""))</f>
        <v/>
      </c>
      <c r="AJ626" s="23" t="str">
        <f t="shared" si="22"/>
        <v/>
      </c>
      <c r="AK626" s="69"/>
    </row>
    <row r="627" spans="1:37" x14ac:dyDescent="0.25">
      <c r="A627" s="81"/>
      <c r="B627" s="81"/>
      <c r="C627" s="81"/>
      <c r="D627" s="81"/>
      <c r="E627" s="80"/>
      <c r="F627" s="80"/>
      <c r="G627" s="81"/>
      <c r="H627" s="80"/>
      <c r="I627" s="82" t="str">
        <f t="shared" si="19"/>
        <v/>
      </c>
      <c r="J627" s="82"/>
      <c r="K627" s="82"/>
      <c r="L627" s="70" t="str">
        <f>IF(AND(C627="Abierto",D627="Urgente"),A627,"")</f>
        <v/>
      </c>
      <c r="M627" s="70" t="str">
        <f ca="1">IF(AND(C627="Abierto",D627="Urgente"),TODAY()-E627,"")</f>
        <v/>
      </c>
      <c r="N627" s="70" t="str">
        <f>IF(AND(C627="Abierto",D627="Urgente"),RANK(M627,$M$13:$M$787,0)+COUNTIF($M$13:M627,M627)-1,"")</f>
        <v/>
      </c>
      <c r="O627" s="70" t="str">
        <f>IF(AND(C627="Abierto",D627="Alta"),A627,"")</f>
        <v/>
      </c>
      <c r="P627" s="70" t="str">
        <f ca="1">IF(AND(C627="Abierto",D627="Alta"),TODAY()-E627,"")</f>
        <v/>
      </c>
      <c r="Q627" s="70" t="str">
        <f>IF(AND(C627="Abierto",D627="Alta"),RANK(P627,$P$13:$P$787,0)+COUNTIF($P$13:P627,P627)-1+MAX(N:N),"")</f>
        <v/>
      </c>
      <c r="R627" s="70" t="str">
        <f>IF(AND(C627="Abierto",D627="Media"),A627,"")</f>
        <v/>
      </c>
      <c r="S627" s="70" t="str">
        <f ca="1">IF(AND(C627="Abierto",D627="Media"),TODAY()-E627,"")</f>
        <v/>
      </c>
      <c r="T627" s="70" t="str">
        <f>IF(AND(C627="Abierto",D627="Media"),RANK(S627,$S$13:$S$787,0)+COUNTIF($S$13:S627,S627)-1+MAX(N:N,Q:Q),"")</f>
        <v/>
      </c>
      <c r="U627" s="70" t="str">
        <f>IF(AND(C627="Abierto",D627="Baja"),A627,"")</f>
        <v/>
      </c>
      <c r="V627" s="70" t="str">
        <f ca="1">IF(AND(C627="Abierto",D627="Baja"),TODAY()-E627,"")</f>
        <v/>
      </c>
      <c r="W627" s="70" t="str">
        <f>IF(AND(C627="Abierto",D627="Baja"),RANK(V627,$V$13:$V$787,0)+COUNTIF($V$13:V627,V627)-1+MAX(N:N,Q:Q,T:T),"")</f>
        <v/>
      </c>
      <c r="X627" s="83" t="str">
        <f>IF(OR(C627="Resuelto",C627=""),"",SUM(N627,Q627,T627,W627))</f>
        <v/>
      </c>
      <c r="Y627" s="83" t="str">
        <f>IF(OR(C627="Resuelto",C627=""),"",SUM(M627,P627,S627,V627))</f>
        <v/>
      </c>
      <c r="Z627" s="83" t="str">
        <f>IF(OR(C627="Resuelto",C627=""),"",SUM(L627,O627,R627,U627))</f>
        <v/>
      </c>
      <c r="AA627" s="16">
        <v>836</v>
      </c>
      <c r="AB627" s="16" t="str">
        <f t="shared" si="20"/>
        <v/>
      </c>
      <c r="AC627" s="71" t="str">
        <f t="shared" si="21"/>
        <v/>
      </c>
      <c r="AH627" s="74" t="str">
        <f>IF(AI627="","",MAX($AH$5:AH626)+1)</f>
        <v/>
      </c>
      <c r="AI627" s="23" t="str">
        <f>IF(G626="","",IF(COUNTIF($AI$11:AI626,G626)=0,G626,""))</f>
        <v/>
      </c>
      <c r="AJ627" s="23" t="str">
        <f t="shared" si="22"/>
        <v/>
      </c>
      <c r="AK627" s="69"/>
    </row>
    <row r="628" spans="1:37" x14ac:dyDescent="0.25">
      <c r="A628" s="81"/>
      <c r="B628" s="81"/>
      <c r="C628" s="81"/>
      <c r="D628" s="81"/>
      <c r="E628" s="80"/>
      <c r="F628" s="80"/>
      <c r="G628" s="81"/>
      <c r="H628" s="80"/>
      <c r="I628" s="82" t="str">
        <f t="shared" si="19"/>
        <v/>
      </c>
      <c r="J628" s="82"/>
      <c r="K628" s="82"/>
      <c r="L628" s="70" t="str">
        <f>IF(AND(C628="Abierto",D628="Urgente"),A628,"")</f>
        <v/>
      </c>
      <c r="M628" s="70" t="str">
        <f ca="1">IF(AND(C628="Abierto",D628="Urgente"),TODAY()-E628,"")</f>
        <v/>
      </c>
      <c r="N628" s="70" t="str">
        <f>IF(AND(C628="Abierto",D628="Urgente"),RANK(M628,$M$13:$M$787,0)+COUNTIF($M$13:M628,M628)-1,"")</f>
        <v/>
      </c>
      <c r="O628" s="70" t="str">
        <f>IF(AND(C628="Abierto",D628="Alta"),A628,"")</f>
        <v/>
      </c>
      <c r="P628" s="70" t="str">
        <f ca="1">IF(AND(C628="Abierto",D628="Alta"),TODAY()-E628,"")</f>
        <v/>
      </c>
      <c r="Q628" s="70" t="str">
        <f>IF(AND(C628="Abierto",D628="Alta"),RANK(P628,$P$13:$P$787,0)+COUNTIF($P$13:P628,P628)-1+MAX(N:N),"")</f>
        <v/>
      </c>
      <c r="R628" s="70" t="str">
        <f>IF(AND(C628="Abierto",D628="Media"),A628,"")</f>
        <v/>
      </c>
      <c r="S628" s="70" t="str">
        <f ca="1">IF(AND(C628="Abierto",D628="Media"),TODAY()-E628,"")</f>
        <v/>
      </c>
      <c r="T628" s="70" t="str">
        <f>IF(AND(C628="Abierto",D628="Media"),RANK(S628,$S$13:$S$787,0)+COUNTIF($S$13:S628,S628)-1+MAX(N:N,Q:Q),"")</f>
        <v/>
      </c>
      <c r="U628" s="70" t="str">
        <f>IF(AND(C628="Abierto",D628="Baja"),A628,"")</f>
        <v/>
      </c>
      <c r="V628" s="70" t="str">
        <f ca="1">IF(AND(C628="Abierto",D628="Baja"),TODAY()-E628,"")</f>
        <v/>
      </c>
      <c r="W628" s="70" t="str">
        <f>IF(AND(C628="Abierto",D628="Baja"),RANK(V628,$V$13:$V$787,0)+COUNTIF($V$13:V628,V628)-1+MAX(N:N,Q:Q,T:T),"")</f>
        <v/>
      </c>
      <c r="X628" s="83" t="str">
        <f>IF(OR(C628="Resuelto",C628=""),"",SUM(N628,Q628,T628,W628))</f>
        <v/>
      </c>
      <c r="Y628" s="83" t="str">
        <f>IF(OR(C628="Resuelto",C628=""),"",SUM(M628,P628,S628,V628))</f>
        <v/>
      </c>
      <c r="Z628" s="83" t="str">
        <f>IF(OR(C628="Resuelto",C628=""),"",SUM(L628,O628,R628,U628))</f>
        <v/>
      </c>
      <c r="AA628" s="16">
        <v>837</v>
      </c>
      <c r="AB628" s="16" t="str">
        <f t="shared" si="20"/>
        <v/>
      </c>
      <c r="AC628" s="71" t="str">
        <f t="shared" si="21"/>
        <v/>
      </c>
      <c r="AH628" s="74" t="str">
        <f>IF(AI628="","",MAX($AH$5:AH627)+1)</f>
        <v/>
      </c>
      <c r="AI628" s="23" t="str">
        <f>IF(G627="","",IF(COUNTIF($AI$11:AI627,G627)=0,G627,""))</f>
        <v/>
      </c>
      <c r="AJ628" s="23" t="str">
        <f t="shared" si="22"/>
        <v/>
      </c>
      <c r="AK628" s="69"/>
    </row>
    <row r="629" spans="1:37" x14ac:dyDescent="0.25">
      <c r="A629" s="81"/>
      <c r="B629" s="81"/>
      <c r="C629" s="81"/>
      <c r="D629" s="81"/>
      <c r="E629" s="80"/>
      <c r="F629" s="80"/>
      <c r="G629" s="81"/>
      <c r="H629" s="80"/>
      <c r="I629" s="82" t="str">
        <f t="shared" si="19"/>
        <v/>
      </c>
      <c r="J629" s="82"/>
      <c r="K629" s="82"/>
      <c r="L629" s="70" t="str">
        <f>IF(AND(C629="Abierto",D629="Urgente"),A629,"")</f>
        <v/>
      </c>
      <c r="M629" s="70" t="str">
        <f ca="1">IF(AND(C629="Abierto",D629="Urgente"),TODAY()-E629,"")</f>
        <v/>
      </c>
      <c r="N629" s="70" t="str">
        <f>IF(AND(C629="Abierto",D629="Urgente"),RANK(M629,$M$13:$M$787,0)+COUNTIF($M$13:M629,M629)-1,"")</f>
        <v/>
      </c>
      <c r="O629" s="70" t="str">
        <f>IF(AND(C629="Abierto",D629="Alta"),A629,"")</f>
        <v/>
      </c>
      <c r="P629" s="70" t="str">
        <f ca="1">IF(AND(C629="Abierto",D629="Alta"),TODAY()-E629,"")</f>
        <v/>
      </c>
      <c r="Q629" s="70" t="str">
        <f>IF(AND(C629="Abierto",D629="Alta"),RANK(P629,$P$13:$P$787,0)+COUNTIF($P$13:P629,P629)-1+MAX(N:N),"")</f>
        <v/>
      </c>
      <c r="R629" s="70" t="str">
        <f>IF(AND(C629="Abierto",D629="Media"),A629,"")</f>
        <v/>
      </c>
      <c r="S629" s="70" t="str">
        <f ca="1">IF(AND(C629="Abierto",D629="Media"),TODAY()-E629,"")</f>
        <v/>
      </c>
      <c r="T629" s="70" t="str">
        <f>IF(AND(C629="Abierto",D629="Media"),RANK(S629,$S$13:$S$787,0)+COUNTIF($S$13:S629,S629)-1+MAX(N:N,Q:Q),"")</f>
        <v/>
      </c>
      <c r="U629" s="70" t="str">
        <f>IF(AND(C629="Abierto",D629="Baja"),A629,"")</f>
        <v/>
      </c>
      <c r="V629" s="70" t="str">
        <f ca="1">IF(AND(C629="Abierto",D629="Baja"),TODAY()-E629,"")</f>
        <v/>
      </c>
      <c r="W629" s="70" t="str">
        <f>IF(AND(C629="Abierto",D629="Baja"),RANK(V629,$V$13:$V$787,0)+COUNTIF($V$13:V629,V629)-1+MAX(N:N,Q:Q,T:T),"")</f>
        <v/>
      </c>
      <c r="X629" s="83" t="str">
        <f>IF(OR(C629="Resuelto",C629=""),"",SUM(N629,Q629,T629,W629))</f>
        <v/>
      </c>
      <c r="Y629" s="83" t="str">
        <f>IF(OR(C629="Resuelto",C629=""),"",SUM(M629,P629,S629,V629))</f>
        <v/>
      </c>
      <c r="Z629" s="83" t="str">
        <f>IF(OR(C629="Resuelto",C629=""),"",SUM(L629,O629,R629,U629))</f>
        <v/>
      </c>
      <c r="AA629" s="16">
        <v>838</v>
      </c>
      <c r="AB629" s="16" t="str">
        <f t="shared" si="20"/>
        <v/>
      </c>
      <c r="AC629" s="71" t="str">
        <f t="shared" si="21"/>
        <v/>
      </c>
      <c r="AH629" s="74" t="str">
        <f>IF(AI629="","",MAX($AH$5:AH628)+1)</f>
        <v/>
      </c>
      <c r="AI629" s="23" t="str">
        <f>IF(G628="","",IF(COUNTIF($AI$11:AI628,G628)=0,G628,""))</f>
        <v/>
      </c>
      <c r="AJ629" s="23" t="str">
        <f t="shared" si="22"/>
        <v/>
      </c>
      <c r="AK629" s="69"/>
    </row>
    <row r="630" spans="1:37" x14ac:dyDescent="0.25">
      <c r="A630" s="81"/>
      <c r="B630" s="81"/>
      <c r="C630" s="81"/>
      <c r="D630" s="81"/>
      <c r="E630" s="80"/>
      <c r="F630" s="80"/>
      <c r="G630" s="81"/>
      <c r="H630" s="80"/>
      <c r="I630" s="82" t="str">
        <f t="shared" si="19"/>
        <v/>
      </c>
      <c r="J630" s="82"/>
      <c r="K630" s="82"/>
      <c r="L630" s="70" t="str">
        <f>IF(AND(C630="Abierto",D630="Urgente"),A630,"")</f>
        <v/>
      </c>
      <c r="M630" s="70" t="str">
        <f ca="1">IF(AND(C630="Abierto",D630="Urgente"),TODAY()-E630,"")</f>
        <v/>
      </c>
      <c r="N630" s="70" t="str">
        <f>IF(AND(C630="Abierto",D630="Urgente"),RANK(M630,$M$13:$M$787,0)+COUNTIF($M$13:M630,M630)-1,"")</f>
        <v/>
      </c>
      <c r="O630" s="70" t="str">
        <f>IF(AND(C630="Abierto",D630="Alta"),A630,"")</f>
        <v/>
      </c>
      <c r="P630" s="70" t="str">
        <f ca="1">IF(AND(C630="Abierto",D630="Alta"),TODAY()-E630,"")</f>
        <v/>
      </c>
      <c r="Q630" s="70" t="str">
        <f>IF(AND(C630="Abierto",D630="Alta"),RANK(P630,$P$13:$P$787,0)+COUNTIF($P$13:P630,P630)-1+MAX(N:N),"")</f>
        <v/>
      </c>
      <c r="R630" s="70" t="str">
        <f>IF(AND(C630="Abierto",D630="Media"),A630,"")</f>
        <v/>
      </c>
      <c r="S630" s="70" t="str">
        <f ca="1">IF(AND(C630="Abierto",D630="Media"),TODAY()-E630,"")</f>
        <v/>
      </c>
      <c r="T630" s="70" t="str">
        <f>IF(AND(C630="Abierto",D630="Media"),RANK(S630,$S$13:$S$787,0)+COUNTIF($S$13:S630,S630)-1+MAX(N:N,Q:Q),"")</f>
        <v/>
      </c>
      <c r="U630" s="70" t="str">
        <f>IF(AND(C630="Abierto",D630="Baja"),A630,"")</f>
        <v/>
      </c>
      <c r="V630" s="70" t="str">
        <f ca="1">IF(AND(C630="Abierto",D630="Baja"),TODAY()-E630,"")</f>
        <v/>
      </c>
      <c r="W630" s="70" t="str">
        <f>IF(AND(C630="Abierto",D630="Baja"),RANK(V630,$V$13:$V$787,0)+COUNTIF($V$13:V630,V630)-1+MAX(N:N,Q:Q,T:T),"")</f>
        <v/>
      </c>
      <c r="X630" s="83" t="str">
        <f>IF(OR(C630="Resuelto",C630=""),"",SUM(N630,Q630,T630,W630))</f>
        <v/>
      </c>
      <c r="Y630" s="83" t="str">
        <f>IF(OR(C630="Resuelto",C630=""),"",SUM(M630,P630,S630,V630))</f>
        <v/>
      </c>
      <c r="Z630" s="83" t="str">
        <f>IF(OR(C630="Resuelto",C630=""),"",SUM(L630,O630,R630,U630))</f>
        <v/>
      </c>
      <c r="AA630" s="16">
        <v>839</v>
      </c>
      <c r="AB630" s="16" t="str">
        <f t="shared" si="20"/>
        <v/>
      </c>
      <c r="AC630" s="71" t="str">
        <f t="shared" si="21"/>
        <v/>
      </c>
      <c r="AH630" s="74" t="str">
        <f>IF(AI630="","",MAX($AH$5:AH629)+1)</f>
        <v/>
      </c>
      <c r="AI630" s="23" t="str">
        <f>IF(G629="","",IF(COUNTIF($AI$11:AI629,G629)=0,G629,""))</f>
        <v/>
      </c>
      <c r="AJ630" s="23" t="str">
        <f t="shared" si="22"/>
        <v/>
      </c>
      <c r="AK630" s="69"/>
    </row>
    <row r="631" spans="1:37" x14ac:dyDescent="0.25">
      <c r="A631" s="81"/>
      <c r="B631" s="81"/>
      <c r="C631" s="81"/>
      <c r="D631" s="81"/>
      <c r="E631" s="80"/>
      <c r="F631" s="80"/>
      <c r="G631" s="81"/>
      <c r="H631" s="80"/>
      <c r="I631" s="82" t="str">
        <f t="shared" si="19"/>
        <v/>
      </c>
      <c r="J631" s="82"/>
      <c r="K631" s="82"/>
      <c r="L631" s="70" t="str">
        <f>IF(AND(C631="Abierto",D631="Urgente"),A631,"")</f>
        <v/>
      </c>
      <c r="M631" s="70" t="str">
        <f ca="1">IF(AND(C631="Abierto",D631="Urgente"),TODAY()-E631,"")</f>
        <v/>
      </c>
      <c r="N631" s="70" t="str">
        <f>IF(AND(C631="Abierto",D631="Urgente"),RANK(M631,$M$13:$M$787,0)+COUNTIF($M$13:M631,M631)-1,"")</f>
        <v/>
      </c>
      <c r="O631" s="70" t="str">
        <f>IF(AND(C631="Abierto",D631="Alta"),A631,"")</f>
        <v/>
      </c>
      <c r="P631" s="70" t="str">
        <f ca="1">IF(AND(C631="Abierto",D631="Alta"),TODAY()-E631,"")</f>
        <v/>
      </c>
      <c r="Q631" s="70" t="str">
        <f>IF(AND(C631="Abierto",D631="Alta"),RANK(P631,$P$13:$P$787,0)+COUNTIF($P$13:P631,P631)-1+MAX(N:N),"")</f>
        <v/>
      </c>
      <c r="R631" s="70" t="str">
        <f>IF(AND(C631="Abierto",D631="Media"),A631,"")</f>
        <v/>
      </c>
      <c r="S631" s="70" t="str">
        <f ca="1">IF(AND(C631="Abierto",D631="Media"),TODAY()-E631,"")</f>
        <v/>
      </c>
      <c r="T631" s="70" t="str">
        <f>IF(AND(C631="Abierto",D631="Media"),RANK(S631,$S$13:$S$787,0)+COUNTIF($S$13:S631,S631)-1+MAX(N:N,Q:Q),"")</f>
        <v/>
      </c>
      <c r="U631" s="70" t="str">
        <f>IF(AND(C631="Abierto",D631="Baja"),A631,"")</f>
        <v/>
      </c>
      <c r="V631" s="70" t="str">
        <f ca="1">IF(AND(C631="Abierto",D631="Baja"),TODAY()-E631,"")</f>
        <v/>
      </c>
      <c r="W631" s="70" t="str">
        <f>IF(AND(C631="Abierto",D631="Baja"),RANK(V631,$V$13:$V$787,0)+COUNTIF($V$13:V631,V631)-1+MAX(N:N,Q:Q,T:T),"")</f>
        <v/>
      </c>
      <c r="X631" s="83" t="str">
        <f>IF(OR(C631="Resuelto",C631=""),"",SUM(N631,Q631,T631,W631))</f>
        <v/>
      </c>
      <c r="Y631" s="83" t="str">
        <f>IF(OR(C631="Resuelto",C631=""),"",SUM(M631,P631,S631,V631))</f>
        <v/>
      </c>
      <c r="Z631" s="83" t="str">
        <f>IF(OR(C631="Resuelto",C631=""),"",SUM(L631,O631,R631,U631))</f>
        <v/>
      </c>
      <c r="AA631" s="16">
        <v>840</v>
      </c>
      <c r="AB631" s="16" t="str">
        <f t="shared" si="20"/>
        <v/>
      </c>
      <c r="AC631" s="71" t="str">
        <f t="shared" si="21"/>
        <v/>
      </c>
      <c r="AH631" s="74" t="str">
        <f>IF(AI631="","",MAX($AH$5:AH630)+1)</f>
        <v/>
      </c>
      <c r="AI631" s="23" t="str">
        <f>IF(G630="","",IF(COUNTIF($AI$11:AI630,G630)=0,G630,""))</f>
        <v/>
      </c>
      <c r="AJ631" s="23" t="str">
        <f t="shared" si="22"/>
        <v/>
      </c>
      <c r="AK631" s="69"/>
    </row>
    <row r="632" spans="1:37" x14ac:dyDescent="0.25">
      <c r="A632" s="81"/>
      <c r="B632" s="81"/>
      <c r="C632" s="81"/>
      <c r="D632" s="81"/>
      <c r="E632" s="80"/>
      <c r="F632" s="80"/>
      <c r="G632" s="81"/>
      <c r="H632" s="80"/>
      <c r="I632" s="82" t="str">
        <f t="shared" si="19"/>
        <v/>
      </c>
      <c r="J632" s="82"/>
      <c r="K632" s="82"/>
      <c r="L632" s="70" t="str">
        <f>IF(AND(C632="Abierto",D632="Urgente"),A632,"")</f>
        <v/>
      </c>
      <c r="M632" s="70" t="str">
        <f ca="1">IF(AND(C632="Abierto",D632="Urgente"),TODAY()-E632,"")</f>
        <v/>
      </c>
      <c r="N632" s="70" t="str">
        <f>IF(AND(C632="Abierto",D632="Urgente"),RANK(M632,$M$13:$M$787,0)+COUNTIF($M$13:M632,M632)-1,"")</f>
        <v/>
      </c>
      <c r="O632" s="70" t="str">
        <f>IF(AND(C632="Abierto",D632="Alta"),A632,"")</f>
        <v/>
      </c>
      <c r="P632" s="70" t="str">
        <f ca="1">IF(AND(C632="Abierto",D632="Alta"),TODAY()-E632,"")</f>
        <v/>
      </c>
      <c r="Q632" s="70" t="str">
        <f>IF(AND(C632="Abierto",D632="Alta"),RANK(P632,$P$13:$P$787,0)+COUNTIF($P$13:P632,P632)-1+MAX(N:N),"")</f>
        <v/>
      </c>
      <c r="R632" s="70" t="str">
        <f>IF(AND(C632="Abierto",D632="Media"),A632,"")</f>
        <v/>
      </c>
      <c r="S632" s="70" t="str">
        <f ca="1">IF(AND(C632="Abierto",D632="Media"),TODAY()-E632,"")</f>
        <v/>
      </c>
      <c r="T632" s="70" t="str">
        <f>IF(AND(C632="Abierto",D632="Media"),RANK(S632,$S$13:$S$787,0)+COUNTIF($S$13:S632,S632)-1+MAX(N:N,Q:Q),"")</f>
        <v/>
      </c>
      <c r="U632" s="70" t="str">
        <f>IF(AND(C632="Abierto",D632="Baja"),A632,"")</f>
        <v/>
      </c>
      <c r="V632" s="70" t="str">
        <f ca="1">IF(AND(C632="Abierto",D632="Baja"),TODAY()-E632,"")</f>
        <v/>
      </c>
      <c r="W632" s="70" t="str">
        <f>IF(AND(C632="Abierto",D632="Baja"),RANK(V632,$V$13:$V$787,0)+COUNTIF($V$13:V632,V632)-1+MAX(N:N,Q:Q,T:T),"")</f>
        <v/>
      </c>
      <c r="X632" s="83" t="str">
        <f>IF(OR(C632="Resuelto",C632=""),"",SUM(N632,Q632,T632,W632))</f>
        <v/>
      </c>
      <c r="Y632" s="83" t="str">
        <f>IF(OR(C632="Resuelto",C632=""),"",SUM(M632,P632,S632,V632))</f>
        <v/>
      </c>
      <c r="Z632" s="83" t="str">
        <f>IF(OR(C632="Resuelto",C632=""),"",SUM(L632,O632,R632,U632))</f>
        <v/>
      </c>
      <c r="AA632" s="16">
        <v>841</v>
      </c>
      <c r="AB632" s="16" t="str">
        <f t="shared" si="20"/>
        <v/>
      </c>
      <c r="AC632" s="71" t="str">
        <f t="shared" si="21"/>
        <v/>
      </c>
      <c r="AH632" s="74" t="str">
        <f>IF(AI632="","",MAX($AH$5:AH631)+1)</f>
        <v/>
      </c>
      <c r="AI632" s="23" t="str">
        <f>IF(G631="","",IF(COUNTIF($AI$11:AI631,G631)=0,G631,""))</f>
        <v/>
      </c>
      <c r="AJ632" s="23" t="str">
        <f t="shared" si="22"/>
        <v/>
      </c>
      <c r="AK632" s="69"/>
    </row>
    <row r="633" spans="1:37" x14ac:dyDescent="0.25">
      <c r="A633" s="81"/>
      <c r="B633" s="81"/>
      <c r="C633" s="81"/>
      <c r="D633" s="81"/>
      <c r="E633" s="80"/>
      <c r="F633" s="80"/>
      <c r="G633" s="81"/>
      <c r="H633" s="80"/>
      <c r="I633" s="82" t="str">
        <f t="shared" si="19"/>
        <v/>
      </c>
      <c r="J633" s="82"/>
      <c r="K633" s="82"/>
      <c r="L633" s="70" t="str">
        <f>IF(AND(C633="Abierto",D633="Urgente"),A633,"")</f>
        <v/>
      </c>
      <c r="M633" s="70" t="str">
        <f ca="1">IF(AND(C633="Abierto",D633="Urgente"),TODAY()-E633,"")</f>
        <v/>
      </c>
      <c r="N633" s="70" t="str">
        <f>IF(AND(C633="Abierto",D633="Urgente"),RANK(M633,$M$13:$M$787,0)+COUNTIF($M$13:M633,M633)-1,"")</f>
        <v/>
      </c>
      <c r="O633" s="70" t="str">
        <f>IF(AND(C633="Abierto",D633="Alta"),A633,"")</f>
        <v/>
      </c>
      <c r="P633" s="70" t="str">
        <f ca="1">IF(AND(C633="Abierto",D633="Alta"),TODAY()-E633,"")</f>
        <v/>
      </c>
      <c r="Q633" s="70" t="str">
        <f>IF(AND(C633="Abierto",D633="Alta"),RANK(P633,$P$13:$P$787,0)+COUNTIF($P$13:P633,P633)-1+MAX(N:N),"")</f>
        <v/>
      </c>
      <c r="R633" s="70" t="str">
        <f>IF(AND(C633="Abierto",D633="Media"),A633,"")</f>
        <v/>
      </c>
      <c r="S633" s="70" t="str">
        <f ca="1">IF(AND(C633="Abierto",D633="Media"),TODAY()-E633,"")</f>
        <v/>
      </c>
      <c r="T633" s="70" t="str">
        <f>IF(AND(C633="Abierto",D633="Media"),RANK(S633,$S$13:$S$787,0)+COUNTIF($S$13:S633,S633)-1+MAX(N:N,Q:Q),"")</f>
        <v/>
      </c>
      <c r="U633" s="70" t="str">
        <f>IF(AND(C633="Abierto",D633="Baja"),A633,"")</f>
        <v/>
      </c>
      <c r="V633" s="70" t="str">
        <f ca="1">IF(AND(C633="Abierto",D633="Baja"),TODAY()-E633,"")</f>
        <v/>
      </c>
      <c r="W633" s="70" t="str">
        <f>IF(AND(C633="Abierto",D633="Baja"),RANK(V633,$V$13:$V$787,0)+COUNTIF($V$13:V633,V633)-1+MAX(N:N,Q:Q,T:T),"")</f>
        <v/>
      </c>
      <c r="X633" s="83" t="str">
        <f>IF(OR(C633="Resuelto",C633=""),"",SUM(N633,Q633,T633,W633))</f>
        <v/>
      </c>
      <c r="Y633" s="83" t="str">
        <f>IF(OR(C633="Resuelto",C633=""),"",SUM(M633,P633,S633,V633))</f>
        <v/>
      </c>
      <c r="Z633" s="83" t="str">
        <f>IF(OR(C633="Resuelto",C633=""),"",SUM(L633,O633,R633,U633))</f>
        <v/>
      </c>
      <c r="AA633" s="16">
        <v>842</v>
      </c>
      <c r="AB633" s="16" t="str">
        <f t="shared" si="20"/>
        <v/>
      </c>
      <c r="AC633" s="71" t="str">
        <f t="shared" si="21"/>
        <v/>
      </c>
      <c r="AH633" s="74" t="str">
        <f>IF(AI633="","",MAX($AH$5:AH632)+1)</f>
        <v/>
      </c>
      <c r="AI633" s="23" t="str">
        <f>IF(G632="","",IF(COUNTIF($AI$11:AI632,G632)=0,G632,""))</f>
        <v/>
      </c>
      <c r="AJ633" s="23" t="str">
        <f t="shared" si="22"/>
        <v/>
      </c>
      <c r="AK633" s="69"/>
    </row>
    <row r="634" spans="1:37" x14ac:dyDescent="0.25">
      <c r="A634" s="81"/>
      <c r="B634" s="81"/>
      <c r="C634" s="81"/>
      <c r="D634" s="81"/>
      <c r="E634" s="80"/>
      <c r="F634" s="80"/>
      <c r="G634" s="81"/>
      <c r="H634" s="80"/>
      <c r="I634" s="82" t="str">
        <f t="shared" si="19"/>
        <v/>
      </c>
      <c r="J634" s="82"/>
      <c r="K634" s="82"/>
      <c r="L634" s="70" t="str">
        <f>IF(AND(C634="Abierto",D634="Urgente"),A634,"")</f>
        <v/>
      </c>
      <c r="M634" s="70" t="str">
        <f ca="1">IF(AND(C634="Abierto",D634="Urgente"),TODAY()-E634,"")</f>
        <v/>
      </c>
      <c r="N634" s="70" t="str">
        <f>IF(AND(C634="Abierto",D634="Urgente"),RANK(M634,$M$13:$M$787,0)+COUNTIF($M$13:M634,M634)-1,"")</f>
        <v/>
      </c>
      <c r="O634" s="70" t="str">
        <f>IF(AND(C634="Abierto",D634="Alta"),A634,"")</f>
        <v/>
      </c>
      <c r="P634" s="70" t="str">
        <f ca="1">IF(AND(C634="Abierto",D634="Alta"),TODAY()-E634,"")</f>
        <v/>
      </c>
      <c r="Q634" s="70" t="str">
        <f>IF(AND(C634="Abierto",D634="Alta"),RANK(P634,$P$13:$P$787,0)+COUNTIF($P$13:P634,P634)-1+MAX(N:N),"")</f>
        <v/>
      </c>
      <c r="R634" s="70" t="str">
        <f>IF(AND(C634="Abierto",D634="Media"),A634,"")</f>
        <v/>
      </c>
      <c r="S634" s="70" t="str">
        <f ca="1">IF(AND(C634="Abierto",D634="Media"),TODAY()-E634,"")</f>
        <v/>
      </c>
      <c r="T634" s="70" t="str">
        <f>IF(AND(C634="Abierto",D634="Media"),RANK(S634,$S$13:$S$787,0)+COUNTIF($S$13:S634,S634)-1+MAX(N:N,Q:Q),"")</f>
        <v/>
      </c>
      <c r="U634" s="70" t="str">
        <f>IF(AND(C634="Abierto",D634="Baja"),A634,"")</f>
        <v/>
      </c>
      <c r="V634" s="70" t="str">
        <f ca="1">IF(AND(C634="Abierto",D634="Baja"),TODAY()-E634,"")</f>
        <v/>
      </c>
      <c r="W634" s="70" t="str">
        <f>IF(AND(C634="Abierto",D634="Baja"),RANK(V634,$V$13:$V$787,0)+COUNTIF($V$13:V634,V634)-1+MAX(N:N,Q:Q,T:T),"")</f>
        <v/>
      </c>
      <c r="X634" s="83" t="str">
        <f>IF(OR(C634="Resuelto",C634=""),"",SUM(N634,Q634,T634,W634))</f>
        <v/>
      </c>
      <c r="Y634" s="83" t="str">
        <f>IF(OR(C634="Resuelto",C634=""),"",SUM(M634,P634,S634,V634))</f>
        <v/>
      </c>
      <c r="Z634" s="83" t="str">
        <f>IF(OR(C634="Resuelto",C634=""),"",SUM(L634,O634,R634,U634))</f>
        <v/>
      </c>
      <c r="AA634" s="16">
        <v>843</v>
      </c>
      <c r="AB634" s="16" t="str">
        <f t="shared" si="20"/>
        <v/>
      </c>
      <c r="AC634" s="71" t="str">
        <f t="shared" si="21"/>
        <v/>
      </c>
      <c r="AH634" s="74" t="str">
        <f>IF(AI634="","",MAX($AH$5:AH633)+1)</f>
        <v/>
      </c>
      <c r="AI634" s="23" t="str">
        <f>IF(G633="","",IF(COUNTIF($AI$11:AI633,G633)=0,G633,""))</f>
        <v/>
      </c>
      <c r="AJ634" s="23" t="str">
        <f t="shared" si="22"/>
        <v/>
      </c>
      <c r="AK634" s="69"/>
    </row>
    <row r="635" spans="1:37" x14ac:dyDescent="0.25">
      <c r="A635" s="81"/>
      <c r="B635" s="81"/>
      <c r="C635" s="81"/>
      <c r="D635" s="81"/>
      <c r="E635" s="80"/>
      <c r="F635" s="80"/>
      <c r="G635" s="81"/>
      <c r="H635" s="80"/>
      <c r="I635" s="82" t="str">
        <f t="shared" si="19"/>
        <v/>
      </c>
      <c r="J635" s="82"/>
      <c r="K635" s="82"/>
      <c r="L635" s="70" t="str">
        <f>IF(AND(C635="Abierto",D635="Urgente"),A635,"")</f>
        <v/>
      </c>
      <c r="M635" s="70" t="str">
        <f ca="1">IF(AND(C635="Abierto",D635="Urgente"),TODAY()-E635,"")</f>
        <v/>
      </c>
      <c r="N635" s="70" t="str">
        <f>IF(AND(C635="Abierto",D635="Urgente"),RANK(M635,$M$13:$M$787,0)+COUNTIF($M$13:M635,M635)-1,"")</f>
        <v/>
      </c>
      <c r="O635" s="70" t="str">
        <f>IF(AND(C635="Abierto",D635="Alta"),A635,"")</f>
        <v/>
      </c>
      <c r="P635" s="70" t="str">
        <f ca="1">IF(AND(C635="Abierto",D635="Alta"),TODAY()-E635,"")</f>
        <v/>
      </c>
      <c r="Q635" s="70" t="str">
        <f>IF(AND(C635="Abierto",D635="Alta"),RANK(P635,$P$13:$P$787,0)+COUNTIF($P$13:P635,P635)-1+MAX(N:N),"")</f>
        <v/>
      </c>
      <c r="R635" s="70" t="str">
        <f>IF(AND(C635="Abierto",D635="Media"),A635,"")</f>
        <v/>
      </c>
      <c r="S635" s="70" t="str">
        <f ca="1">IF(AND(C635="Abierto",D635="Media"),TODAY()-E635,"")</f>
        <v/>
      </c>
      <c r="T635" s="70" t="str">
        <f>IF(AND(C635="Abierto",D635="Media"),RANK(S635,$S$13:$S$787,0)+COUNTIF($S$13:S635,S635)-1+MAX(N:N,Q:Q),"")</f>
        <v/>
      </c>
      <c r="U635" s="70" t="str">
        <f>IF(AND(C635="Abierto",D635="Baja"),A635,"")</f>
        <v/>
      </c>
      <c r="V635" s="70" t="str">
        <f ca="1">IF(AND(C635="Abierto",D635="Baja"),TODAY()-E635,"")</f>
        <v/>
      </c>
      <c r="W635" s="70" t="str">
        <f>IF(AND(C635="Abierto",D635="Baja"),RANK(V635,$V$13:$V$787,0)+COUNTIF($V$13:V635,V635)-1+MAX(N:N,Q:Q,T:T),"")</f>
        <v/>
      </c>
      <c r="X635" s="83" t="str">
        <f>IF(OR(C635="Resuelto",C635=""),"",SUM(N635,Q635,T635,W635))</f>
        <v/>
      </c>
      <c r="Y635" s="83" t="str">
        <f>IF(OR(C635="Resuelto",C635=""),"",SUM(M635,P635,S635,V635))</f>
        <v/>
      </c>
      <c r="Z635" s="83" t="str">
        <f>IF(OR(C635="Resuelto",C635=""),"",SUM(L635,O635,R635,U635))</f>
        <v/>
      </c>
      <c r="AA635" s="16">
        <v>844</v>
      </c>
      <c r="AB635" s="16" t="str">
        <f t="shared" si="20"/>
        <v/>
      </c>
      <c r="AC635" s="71" t="str">
        <f t="shared" si="21"/>
        <v/>
      </c>
      <c r="AH635" s="74" t="str">
        <f>IF(AI635="","",MAX($AH$5:AH634)+1)</f>
        <v/>
      </c>
      <c r="AI635" s="23" t="str">
        <f>IF(G634="","",IF(COUNTIF($AI$11:AI634,G634)=0,G634,""))</f>
        <v/>
      </c>
      <c r="AJ635" s="23" t="str">
        <f t="shared" si="22"/>
        <v/>
      </c>
      <c r="AK635" s="69"/>
    </row>
    <row r="636" spans="1:37" x14ac:dyDescent="0.25">
      <c r="A636" s="81"/>
      <c r="B636" s="81"/>
      <c r="C636" s="81"/>
      <c r="D636" s="81"/>
      <c r="E636" s="80"/>
      <c r="F636" s="80"/>
      <c r="G636" s="81"/>
      <c r="H636" s="80"/>
      <c r="I636" s="82" t="str">
        <f t="shared" si="19"/>
        <v/>
      </c>
      <c r="J636" s="82"/>
      <c r="K636" s="82"/>
      <c r="L636" s="70" t="str">
        <f>IF(AND(C636="Abierto",D636="Urgente"),A636,"")</f>
        <v/>
      </c>
      <c r="M636" s="70" t="str">
        <f ca="1">IF(AND(C636="Abierto",D636="Urgente"),TODAY()-E636,"")</f>
        <v/>
      </c>
      <c r="N636" s="70" t="str">
        <f>IF(AND(C636="Abierto",D636="Urgente"),RANK(M636,$M$13:$M$787,0)+COUNTIF($M$13:M636,M636)-1,"")</f>
        <v/>
      </c>
      <c r="O636" s="70" t="str">
        <f>IF(AND(C636="Abierto",D636="Alta"),A636,"")</f>
        <v/>
      </c>
      <c r="P636" s="70" t="str">
        <f ca="1">IF(AND(C636="Abierto",D636="Alta"),TODAY()-E636,"")</f>
        <v/>
      </c>
      <c r="Q636" s="70" t="str">
        <f>IF(AND(C636="Abierto",D636="Alta"),RANK(P636,$P$13:$P$787,0)+COUNTIF($P$13:P636,P636)-1+MAX(N:N),"")</f>
        <v/>
      </c>
      <c r="R636" s="70" t="str">
        <f>IF(AND(C636="Abierto",D636="Media"),A636,"")</f>
        <v/>
      </c>
      <c r="S636" s="70" t="str">
        <f ca="1">IF(AND(C636="Abierto",D636="Media"),TODAY()-E636,"")</f>
        <v/>
      </c>
      <c r="T636" s="70" t="str">
        <f>IF(AND(C636="Abierto",D636="Media"),RANK(S636,$S$13:$S$787,0)+COUNTIF($S$13:S636,S636)-1+MAX(N:N,Q:Q),"")</f>
        <v/>
      </c>
      <c r="U636" s="70" t="str">
        <f>IF(AND(C636="Abierto",D636="Baja"),A636,"")</f>
        <v/>
      </c>
      <c r="V636" s="70" t="str">
        <f ca="1">IF(AND(C636="Abierto",D636="Baja"),TODAY()-E636,"")</f>
        <v/>
      </c>
      <c r="W636" s="70" t="str">
        <f>IF(AND(C636="Abierto",D636="Baja"),RANK(V636,$V$13:$V$787,0)+COUNTIF($V$13:V636,V636)-1+MAX(N:N,Q:Q,T:T),"")</f>
        <v/>
      </c>
      <c r="X636" s="83" t="str">
        <f>IF(OR(C636="Resuelto",C636=""),"",SUM(N636,Q636,T636,W636))</f>
        <v/>
      </c>
      <c r="Y636" s="83" t="str">
        <f>IF(OR(C636="Resuelto",C636=""),"",SUM(M636,P636,S636,V636))</f>
        <v/>
      </c>
      <c r="Z636" s="83" t="str">
        <f>IF(OR(C636="Resuelto",C636=""),"",SUM(L636,O636,R636,U636))</f>
        <v/>
      </c>
      <c r="AA636" s="16">
        <v>845</v>
      </c>
      <c r="AB636" s="16" t="str">
        <f t="shared" si="20"/>
        <v/>
      </c>
      <c r="AC636" s="71" t="str">
        <f t="shared" si="21"/>
        <v/>
      </c>
      <c r="AH636" s="74" t="str">
        <f>IF(AI636="","",MAX($AH$5:AH635)+1)</f>
        <v/>
      </c>
      <c r="AI636" s="23" t="str">
        <f>IF(G635="","",IF(COUNTIF($AI$11:AI635,G635)=0,G635,""))</f>
        <v/>
      </c>
      <c r="AJ636" s="23" t="str">
        <f t="shared" si="22"/>
        <v/>
      </c>
      <c r="AK636" s="69"/>
    </row>
    <row r="637" spans="1:37" x14ac:dyDescent="0.25">
      <c r="A637" s="81"/>
      <c r="B637" s="81"/>
      <c r="C637" s="81"/>
      <c r="D637" s="81"/>
      <c r="E637" s="80"/>
      <c r="F637" s="80"/>
      <c r="G637" s="81"/>
      <c r="H637" s="80"/>
      <c r="I637" s="82" t="str">
        <f t="shared" si="19"/>
        <v/>
      </c>
      <c r="J637" s="82"/>
      <c r="K637" s="82"/>
      <c r="L637" s="70" t="str">
        <f>IF(AND(C637="Abierto",D637="Urgente"),A637,"")</f>
        <v/>
      </c>
      <c r="M637" s="70" t="str">
        <f ca="1">IF(AND(C637="Abierto",D637="Urgente"),TODAY()-E637,"")</f>
        <v/>
      </c>
      <c r="N637" s="70" t="str">
        <f>IF(AND(C637="Abierto",D637="Urgente"),RANK(M637,$M$13:$M$787,0)+COUNTIF($M$13:M637,M637)-1,"")</f>
        <v/>
      </c>
      <c r="O637" s="70" t="str">
        <f>IF(AND(C637="Abierto",D637="Alta"),A637,"")</f>
        <v/>
      </c>
      <c r="P637" s="70" t="str">
        <f ca="1">IF(AND(C637="Abierto",D637="Alta"),TODAY()-E637,"")</f>
        <v/>
      </c>
      <c r="Q637" s="70" t="str">
        <f>IF(AND(C637="Abierto",D637="Alta"),RANK(P637,$P$13:$P$787,0)+COUNTIF($P$13:P637,P637)-1+MAX(N:N),"")</f>
        <v/>
      </c>
      <c r="R637" s="70" t="str">
        <f>IF(AND(C637="Abierto",D637="Media"),A637,"")</f>
        <v/>
      </c>
      <c r="S637" s="70" t="str">
        <f ca="1">IF(AND(C637="Abierto",D637="Media"),TODAY()-E637,"")</f>
        <v/>
      </c>
      <c r="T637" s="70" t="str">
        <f>IF(AND(C637="Abierto",D637="Media"),RANK(S637,$S$13:$S$787,0)+COUNTIF($S$13:S637,S637)-1+MAX(N:N,Q:Q),"")</f>
        <v/>
      </c>
      <c r="U637" s="70" t="str">
        <f>IF(AND(C637="Abierto",D637="Baja"),A637,"")</f>
        <v/>
      </c>
      <c r="V637" s="70" t="str">
        <f ca="1">IF(AND(C637="Abierto",D637="Baja"),TODAY()-E637,"")</f>
        <v/>
      </c>
      <c r="W637" s="70" t="str">
        <f>IF(AND(C637="Abierto",D637="Baja"),RANK(V637,$V$13:$V$787,0)+COUNTIF($V$13:V637,V637)-1+MAX(N:N,Q:Q,T:T),"")</f>
        <v/>
      </c>
      <c r="X637" s="83" t="str">
        <f>IF(OR(C637="Resuelto",C637=""),"",SUM(N637,Q637,T637,W637))</f>
        <v/>
      </c>
      <c r="Y637" s="83" t="str">
        <f>IF(OR(C637="Resuelto",C637=""),"",SUM(M637,P637,S637,V637))</f>
        <v/>
      </c>
      <c r="Z637" s="83" t="str">
        <f>IF(OR(C637="Resuelto",C637=""),"",SUM(L637,O637,R637,U637))</f>
        <v/>
      </c>
      <c r="AA637" s="16">
        <v>846</v>
      </c>
      <c r="AB637" s="16" t="str">
        <f t="shared" si="20"/>
        <v/>
      </c>
      <c r="AC637" s="71" t="str">
        <f t="shared" si="21"/>
        <v/>
      </c>
      <c r="AH637" s="74" t="str">
        <f>IF(AI637="","",MAX($AH$5:AH636)+1)</f>
        <v/>
      </c>
      <c r="AI637" s="23" t="str">
        <f>IF(G636="","",IF(COUNTIF($AI$11:AI636,G636)=0,G636,""))</f>
        <v/>
      </c>
      <c r="AJ637" s="23" t="str">
        <f t="shared" si="22"/>
        <v/>
      </c>
      <c r="AK637" s="69"/>
    </row>
    <row r="638" spans="1:37" x14ac:dyDescent="0.25">
      <c r="A638" s="81"/>
      <c r="B638" s="81"/>
      <c r="C638" s="81"/>
      <c r="D638" s="81"/>
      <c r="E638" s="80"/>
      <c r="F638" s="80"/>
      <c r="G638" s="81"/>
      <c r="H638" s="80"/>
      <c r="I638" s="82" t="str">
        <f t="shared" si="19"/>
        <v/>
      </c>
      <c r="J638" s="82"/>
      <c r="K638" s="82"/>
      <c r="L638" s="70" t="str">
        <f>IF(AND(C638="Abierto",D638="Urgente"),A638,"")</f>
        <v/>
      </c>
      <c r="M638" s="70" t="str">
        <f ca="1">IF(AND(C638="Abierto",D638="Urgente"),TODAY()-E638,"")</f>
        <v/>
      </c>
      <c r="N638" s="70" t="str">
        <f>IF(AND(C638="Abierto",D638="Urgente"),RANK(M638,$M$13:$M$787,0)+COUNTIF($M$13:M638,M638)-1,"")</f>
        <v/>
      </c>
      <c r="O638" s="70" t="str">
        <f>IF(AND(C638="Abierto",D638="Alta"),A638,"")</f>
        <v/>
      </c>
      <c r="P638" s="70" t="str">
        <f ca="1">IF(AND(C638="Abierto",D638="Alta"),TODAY()-E638,"")</f>
        <v/>
      </c>
      <c r="Q638" s="70" t="str">
        <f>IF(AND(C638="Abierto",D638="Alta"),RANK(P638,$P$13:$P$787,0)+COUNTIF($P$13:P638,P638)-1+MAX(N:N),"")</f>
        <v/>
      </c>
      <c r="R638" s="70" t="str">
        <f>IF(AND(C638="Abierto",D638="Media"),A638,"")</f>
        <v/>
      </c>
      <c r="S638" s="70" t="str">
        <f ca="1">IF(AND(C638="Abierto",D638="Media"),TODAY()-E638,"")</f>
        <v/>
      </c>
      <c r="T638" s="70" t="str">
        <f>IF(AND(C638="Abierto",D638="Media"),RANK(S638,$S$13:$S$787,0)+COUNTIF($S$13:S638,S638)-1+MAX(N:N,Q:Q),"")</f>
        <v/>
      </c>
      <c r="U638" s="70" t="str">
        <f>IF(AND(C638="Abierto",D638="Baja"),A638,"")</f>
        <v/>
      </c>
      <c r="V638" s="70" t="str">
        <f ca="1">IF(AND(C638="Abierto",D638="Baja"),TODAY()-E638,"")</f>
        <v/>
      </c>
      <c r="W638" s="70" t="str">
        <f>IF(AND(C638="Abierto",D638="Baja"),RANK(V638,$V$13:$V$787,0)+COUNTIF($V$13:V638,V638)-1+MAX(N:N,Q:Q,T:T),"")</f>
        <v/>
      </c>
      <c r="X638" s="83" t="str">
        <f>IF(OR(C638="Resuelto",C638=""),"",SUM(N638,Q638,T638,W638))</f>
        <v/>
      </c>
      <c r="Y638" s="83" t="str">
        <f>IF(OR(C638="Resuelto",C638=""),"",SUM(M638,P638,S638,V638))</f>
        <v/>
      </c>
      <c r="Z638" s="83" t="str">
        <f>IF(OR(C638="Resuelto",C638=""),"",SUM(L638,O638,R638,U638))</f>
        <v/>
      </c>
      <c r="AA638" s="16">
        <v>847</v>
      </c>
      <c r="AB638" s="16" t="str">
        <f t="shared" si="20"/>
        <v/>
      </c>
      <c r="AC638" s="71" t="str">
        <f t="shared" si="21"/>
        <v/>
      </c>
      <c r="AH638" s="74" t="str">
        <f>IF(AI638="","",MAX($AH$5:AH637)+1)</f>
        <v/>
      </c>
      <c r="AI638" s="23" t="str">
        <f>IF(G637="","",IF(COUNTIF($AI$11:AI637,G637)=0,G637,""))</f>
        <v/>
      </c>
      <c r="AJ638" s="23" t="str">
        <f t="shared" si="22"/>
        <v/>
      </c>
      <c r="AK638" s="69"/>
    </row>
    <row r="639" spans="1:37" x14ac:dyDescent="0.25">
      <c r="A639" s="81"/>
      <c r="B639" s="81"/>
      <c r="C639" s="81"/>
      <c r="D639" s="81"/>
      <c r="E639" s="80"/>
      <c r="F639" s="80"/>
      <c r="G639" s="81"/>
      <c r="H639" s="80"/>
      <c r="I639" s="82" t="str">
        <f t="shared" si="19"/>
        <v/>
      </c>
      <c r="J639" s="82"/>
      <c r="K639" s="82"/>
      <c r="L639" s="70" t="str">
        <f>IF(AND(C639="Abierto",D639="Urgente"),A639,"")</f>
        <v/>
      </c>
      <c r="M639" s="70" t="str">
        <f ca="1">IF(AND(C639="Abierto",D639="Urgente"),TODAY()-E639,"")</f>
        <v/>
      </c>
      <c r="N639" s="70" t="str">
        <f>IF(AND(C639="Abierto",D639="Urgente"),RANK(M639,$M$13:$M$787,0)+COUNTIF($M$13:M639,M639)-1,"")</f>
        <v/>
      </c>
      <c r="O639" s="70" t="str">
        <f>IF(AND(C639="Abierto",D639="Alta"),A639,"")</f>
        <v/>
      </c>
      <c r="P639" s="70" t="str">
        <f ca="1">IF(AND(C639="Abierto",D639="Alta"),TODAY()-E639,"")</f>
        <v/>
      </c>
      <c r="Q639" s="70" t="str">
        <f>IF(AND(C639="Abierto",D639="Alta"),RANK(P639,$P$13:$P$787,0)+COUNTIF($P$13:P639,P639)-1+MAX(N:N),"")</f>
        <v/>
      </c>
      <c r="R639" s="70" t="str">
        <f>IF(AND(C639="Abierto",D639="Media"),A639,"")</f>
        <v/>
      </c>
      <c r="S639" s="70" t="str">
        <f ca="1">IF(AND(C639="Abierto",D639="Media"),TODAY()-E639,"")</f>
        <v/>
      </c>
      <c r="T639" s="70" t="str">
        <f>IF(AND(C639="Abierto",D639="Media"),RANK(S639,$S$13:$S$787,0)+COUNTIF($S$13:S639,S639)-1+MAX(N:N,Q:Q),"")</f>
        <v/>
      </c>
      <c r="U639" s="70" t="str">
        <f>IF(AND(C639="Abierto",D639="Baja"),A639,"")</f>
        <v/>
      </c>
      <c r="V639" s="70" t="str">
        <f ca="1">IF(AND(C639="Abierto",D639="Baja"),TODAY()-E639,"")</f>
        <v/>
      </c>
      <c r="W639" s="70" t="str">
        <f>IF(AND(C639="Abierto",D639="Baja"),RANK(V639,$V$13:$V$787,0)+COUNTIF($V$13:V639,V639)-1+MAX(N:N,Q:Q,T:T),"")</f>
        <v/>
      </c>
      <c r="X639" s="83" t="str">
        <f>IF(OR(C639="Resuelto",C639=""),"",SUM(N639,Q639,T639,W639))</f>
        <v/>
      </c>
      <c r="Y639" s="83" t="str">
        <f>IF(OR(C639="Resuelto",C639=""),"",SUM(M639,P639,S639,V639))</f>
        <v/>
      </c>
      <c r="Z639" s="83" t="str">
        <f>IF(OR(C639="Resuelto",C639=""),"",SUM(L639,O639,R639,U639))</f>
        <v/>
      </c>
      <c r="AA639" s="16">
        <v>848</v>
      </c>
      <c r="AB639" s="16" t="str">
        <f t="shared" si="20"/>
        <v/>
      </c>
      <c r="AC639" s="71" t="str">
        <f t="shared" si="21"/>
        <v/>
      </c>
      <c r="AH639" s="74" t="str">
        <f>IF(AI639="","",MAX($AH$5:AH638)+1)</f>
        <v/>
      </c>
      <c r="AI639" s="23" t="str">
        <f>IF(G638="","",IF(COUNTIF($AI$11:AI638,G638)=0,G638,""))</f>
        <v/>
      </c>
      <c r="AJ639" s="23" t="str">
        <f t="shared" si="22"/>
        <v/>
      </c>
      <c r="AK639" s="69"/>
    </row>
    <row r="640" spans="1:37" x14ac:dyDescent="0.25">
      <c r="A640" s="81"/>
      <c r="B640" s="81"/>
      <c r="C640" s="81"/>
      <c r="D640" s="81"/>
      <c r="E640" s="80"/>
      <c r="F640" s="80"/>
      <c r="G640" s="81"/>
      <c r="H640" s="80"/>
      <c r="I640" s="82" t="str">
        <f t="shared" si="19"/>
        <v/>
      </c>
      <c r="J640" s="82"/>
      <c r="K640" s="82"/>
      <c r="L640" s="70" t="str">
        <f>IF(AND(C640="Abierto",D640="Urgente"),A640,"")</f>
        <v/>
      </c>
      <c r="M640" s="70" t="str">
        <f ca="1">IF(AND(C640="Abierto",D640="Urgente"),TODAY()-E640,"")</f>
        <v/>
      </c>
      <c r="N640" s="70" t="str">
        <f>IF(AND(C640="Abierto",D640="Urgente"),RANK(M640,$M$13:$M$787,0)+COUNTIF($M$13:M640,M640)-1,"")</f>
        <v/>
      </c>
      <c r="O640" s="70" t="str">
        <f>IF(AND(C640="Abierto",D640="Alta"),A640,"")</f>
        <v/>
      </c>
      <c r="P640" s="70" t="str">
        <f ca="1">IF(AND(C640="Abierto",D640="Alta"),TODAY()-E640,"")</f>
        <v/>
      </c>
      <c r="Q640" s="70" t="str">
        <f>IF(AND(C640="Abierto",D640="Alta"),RANK(P640,$P$13:$P$787,0)+COUNTIF($P$13:P640,P640)-1+MAX(N:N),"")</f>
        <v/>
      </c>
      <c r="R640" s="70" t="str">
        <f>IF(AND(C640="Abierto",D640="Media"),A640,"")</f>
        <v/>
      </c>
      <c r="S640" s="70" t="str">
        <f ca="1">IF(AND(C640="Abierto",D640="Media"),TODAY()-E640,"")</f>
        <v/>
      </c>
      <c r="T640" s="70" t="str">
        <f>IF(AND(C640="Abierto",D640="Media"),RANK(S640,$S$13:$S$787,0)+COUNTIF($S$13:S640,S640)-1+MAX(N:N,Q:Q),"")</f>
        <v/>
      </c>
      <c r="U640" s="70" t="str">
        <f>IF(AND(C640="Abierto",D640="Baja"),A640,"")</f>
        <v/>
      </c>
      <c r="V640" s="70" t="str">
        <f ca="1">IF(AND(C640="Abierto",D640="Baja"),TODAY()-E640,"")</f>
        <v/>
      </c>
      <c r="W640" s="70" t="str">
        <f>IF(AND(C640="Abierto",D640="Baja"),RANK(V640,$V$13:$V$787,0)+COUNTIF($V$13:V640,V640)-1+MAX(N:N,Q:Q,T:T),"")</f>
        <v/>
      </c>
      <c r="X640" s="83" t="str">
        <f>IF(OR(C640="Resuelto",C640=""),"",SUM(N640,Q640,T640,W640))</f>
        <v/>
      </c>
      <c r="Y640" s="83" t="str">
        <f>IF(OR(C640="Resuelto",C640=""),"",SUM(M640,P640,S640,V640))</f>
        <v/>
      </c>
      <c r="Z640" s="83" t="str">
        <f>IF(OR(C640="Resuelto",C640=""),"",SUM(L640,O640,R640,U640))</f>
        <v/>
      </c>
      <c r="AA640" s="16">
        <v>849</v>
      </c>
      <c r="AB640" s="16" t="str">
        <f t="shared" si="20"/>
        <v/>
      </c>
      <c r="AC640" s="71" t="str">
        <f t="shared" si="21"/>
        <v/>
      </c>
      <c r="AH640" s="74" t="str">
        <f>IF(AI640="","",MAX($AH$5:AH639)+1)</f>
        <v/>
      </c>
      <c r="AI640" s="23" t="str">
        <f>IF(G639="","",IF(COUNTIF($AI$11:AI639,G639)=0,G639,""))</f>
        <v/>
      </c>
      <c r="AJ640" s="23" t="str">
        <f t="shared" si="22"/>
        <v/>
      </c>
      <c r="AK640" s="69"/>
    </row>
    <row r="641" spans="1:37" x14ac:dyDescent="0.25">
      <c r="A641" s="81"/>
      <c r="B641" s="81"/>
      <c r="C641" s="81"/>
      <c r="D641" s="81"/>
      <c r="E641" s="80"/>
      <c r="F641" s="80"/>
      <c r="G641" s="81"/>
      <c r="H641" s="80"/>
      <c r="I641" s="82" t="str">
        <f t="shared" si="19"/>
        <v/>
      </c>
      <c r="J641" s="82"/>
      <c r="K641" s="82"/>
      <c r="L641" s="70" t="str">
        <f>IF(AND(C641="Abierto",D641="Urgente"),A641,"")</f>
        <v/>
      </c>
      <c r="M641" s="70" t="str">
        <f ca="1">IF(AND(C641="Abierto",D641="Urgente"),TODAY()-E641,"")</f>
        <v/>
      </c>
      <c r="N641" s="70" t="str">
        <f>IF(AND(C641="Abierto",D641="Urgente"),RANK(M641,$M$13:$M$787,0)+COUNTIF($M$13:M641,M641)-1,"")</f>
        <v/>
      </c>
      <c r="O641" s="70" t="str">
        <f>IF(AND(C641="Abierto",D641="Alta"),A641,"")</f>
        <v/>
      </c>
      <c r="P641" s="70" t="str">
        <f ca="1">IF(AND(C641="Abierto",D641="Alta"),TODAY()-E641,"")</f>
        <v/>
      </c>
      <c r="Q641" s="70" t="str">
        <f>IF(AND(C641="Abierto",D641="Alta"),RANK(P641,$P$13:$P$787,0)+COUNTIF($P$13:P641,P641)-1+MAX(N:N),"")</f>
        <v/>
      </c>
      <c r="R641" s="70" t="str">
        <f>IF(AND(C641="Abierto",D641="Media"),A641,"")</f>
        <v/>
      </c>
      <c r="S641" s="70" t="str">
        <f ca="1">IF(AND(C641="Abierto",D641="Media"),TODAY()-E641,"")</f>
        <v/>
      </c>
      <c r="T641" s="70" t="str">
        <f>IF(AND(C641="Abierto",D641="Media"),RANK(S641,$S$13:$S$787,0)+COUNTIF($S$13:S641,S641)-1+MAX(N:N,Q:Q),"")</f>
        <v/>
      </c>
      <c r="U641" s="70" t="str">
        <f>IF(AND(C641="Abierto",D641="Baja"),A641,"")</f>
        <v/>
      </c>
      <c r="V641" s="70" t="str">
        <f ca="1">IF(AND(C641="Abierto",D641="Baja"),TODAY()-E641,"")</f>
        <v/>
      </c>
      <c r="W641" s="70" t="str">
        <f>IF(AND(C641="Abierto",D641="Baja"),RANK(V641,$V$13:$V$787,0)+COUNTIF($V$13:V641,V641)-1+MAX(N:N,Q:Q,T:T),"")</f>
        <v/>
      </c>
      <c r="X641" s="83" t="str">
        <f>IF(OR(C641="Resuelto",C641=""),"",SUM(N641,Q641,T641,W641))</f>
        <v/>
      </c>
      <c r="Y641" s="83" t="str">
        <f>IF(OR(C641="Resuelto",C641=""),"",SUM(M641,P641,S641,V641))</f>
        <v/>
      </c>
      <c r="Z641" s="83" t="str">
        <f>IF(OR(C641="Resuelto",C641=""),"",SUM(L641,O641,R641,U641))</f>
        <v/>
      </c>
      <c r="AA641" s="16">
        <v>850</v>
      </c>
      <c r="AB641" s="16" t="str">
        <f t="shared" si="20"/>
        <v/>
      </c>
      <c r="AC641" s="71" t="str">
        <f t="shared" si="21"/>
        <v/>
      </c>
      <c r="AH641" s="74" t="str">
        <f>IF(AI641="","",MAX($AH$5:AH640)+1)</f>
        <v/>
      </c>
      <c r="AI641" s="23" t="str">
        <f>IF(G640="","",IF(COUNTIF($AI$11:AI640,G640)=0,G640,""))</f>
        <v/>
      </c>
      <c r="AJ641" s="23" t="str">
        <f t="shared" si="22"/>
        <v/>
      </c>
      <c r="AK641" s="69"/>
    </row>
    <row r="642" spans="1:37" x14ac:dyDescent="0.25">
      <c r="A642" s="81"/>
      <c r="B642" s="81"/>
      <c r="C642" s="81"/>
      <c r="D642" s="81"/>
      <c r="E642" s="80"/>
      <c r="F642" s="80"/>
      <c r="G642" s="81"/>
      <c r="H642" s="80"/>
      <c r="I642" s="82" t="str">
        <f t="shared" si="19"/>
        <v/>
      </c>
      <c r="J642" s="82"/>
      <c r="K642" s="82"/>
      <c r="L642" s="70" t="str">
        <f>IF(AND(C642="Abierto",D642="Urgente"),A642,"")</f>
        <v/>
      </c>
      <c r="M642" s="70" t="str">
        <f ca="1">IF(AND(C642="Abierto",D642="Urgente"),TODAY()-E642,"")</f>
        <v/>
      </c>
      <c r="N642" s="70" t="str">
        <f>IF(AND(C642="Abierto",D642="Urgente"),RANK(M642,$M$13:$M$787,0)+COUNTIF($M$13:M642,M642)-1,"")</f>
        <v/>
      </c>
      <c r="O642" s="70" t="str">
        <f>IF(AND(C642="Abierto",D642="Alta"),A642,"")</f>
        <v/>
      </c>
      <c r="P642" s="70" t="str">
        <f ca="1">IF(AND(C642="Abierto",D642="Alta"),TODAY()-E642,"")</f>
        <v/>
      </c>
      <c r="Q642" s="70" t="str">
        <f>IF(AND(C642="Abierto",D642="Alta"),RANK(P642,$P$13:$P$787,0)+COUNTIF($P$13:P642,P642)-1+MAX(N:N),"")</f>
        <v/>
      </c>
      <c r="R642" s="70" t="str">
        <f>IF(AND(C642="Abierto",D642="Media"),A642,"")</f>
        <v/>
      </c>
      <c r="S642" s="70" t="str">
        <f ca="1">IF(AND(C642="Abierto",D642="Media"),TODAY()-E642,"")</f>
        <v/>
      </c>
      <c r="T642" s="70" t="str">
        <f>IF(AND(C642="Abierto",D642="Media"),RANK(S642,$S$13:$S$787,0)+COUNTIF($S$13:S642,S642)-1+MAX(N:N,Q:Q),"")</f>
        <v/>
      </c>
      <c r="U642" s="70" t="str">
        <f>IF(AND(C642="Abierto",D642="Baja"),A642,"")</f>
        <v/>
      </c>
      <c r="V642" s="70" t="str">
        <f ca="1">IF(AND(C642="Abierto",D642="Baja"),TODAY()-E642,"")</f>
        <v/>
      </c>
      <c r="W642" s="70" t="str">
        <f>IF(AND(C642="Abierto",D642="Baja"),RANK(V642,$V$13:$V$787,0)+COUNTIF($V$13:V642,V642)-1+MAX(N:N,Q:Q,T:T),"")</f>
        <v/>
      </c>
      <c r="X642" s="83" t="str">
        <f>IF(OR(C642="Resuelto",C642=""),"",SUM(N642,Q642,T642,W642))</f>
        <v/>
      </c>
      <c r="Y642" s="83" t="str">
        <f>IF(OR(C642="Resuelto",C642=""),"",SUM(M642,P642,S642,V642))</f>
        <v/>
      </c>
      <c r="Z642" s="83" t="str">
        <f>IF(OR(C642="Resuelto",C642=""),"",SUM(L642,O642,R642,U642))</f>
        <v/>
      </c>
      <c r="AA642" s="16">
        <v>851</v>
      </c>
      <c r="AB642" s="16" t="str">
        <f t="shared" si="20"/>
        <v/>
      </c>
      <c r="AC642" s="71" t="str">
        <f t="shared" si="21"/>
        <v/>
      </c>
      <c r="AH642" s="74" t="str">
        <f>IF(AI642="","",MAX($AH$5:AH641)+1)</f>
        <v/>
      </c>
      <c r="AI642" s="23" t="str">
        <f>IF(G641="","",IF(COUNTIF($AI$11:AI641,G641)=0,G641,""))</f>
        <v/>
      </c>
      <c r="AJ642" s="23" t="str">
        <f t="shared" si="22"/>
        <v/>
      </c>
      <c r="AK642" s="69"/>
    </row>
    <row r="643" spans="1:37" x14ac:dyDescent="0.25">
      <c r="A643" s="81"/>
      <c r="B643" s="81"/>
      <c r="C643" s="81"/>
      <c r="D643" s="81"/>
      <c r="E643" s="80"/>
      <c r="F643" s="80"/>
      <c r="G643" s="81"/>
      <c r="H643" s="80"/>
      <c r="I643" s="82" t="str">
        <f t="shared" si="19"/>
        <v/>
      </c>
      <c r="J643" s="82"/>
      <c r="K643" s="82"/>
      <c r="L643" s="70" t="str">
        <f>IF(AND(C643="Abierto",D643="Urgente"),A643,"")</f>
        <v/>
      </c>
      <c r="M643" s="70" t="str">
        <f ca="1">IF(AND(C643="Abierto",D643="Urgente"),TODAY()-E643,"")</f>
        <v/>
      </c>
      <c r="N643" s="70" t="str">
        <f>IF(AND(C643="Abierto",D643="Urgente"),RANK(M643,$M$13:$M$787,0)+COUNTIF($M$13:M643,M643)-1,"")</f>
        <v/>
      </c>
      <c r="O643" s="70" t="str">
        <f>IF(AND(C643="Abierto",D643="Alta"),A643,"")</f>
        <v/>
      </c>
      <c r="P643" s="70" t="str">
        <f ca="1">IF(AND(C643="Abierto",D643="Alta"),TODAY()-E643,"")</f>
        <v/>
      </c>
      <c r="Q643" s="70" t="str">
        <f>IF(AND(C643="Abierto",D643="Alta"),RANK(P643,$P$13:$P$787,0)+COUNTIF($P$13:P643,P643)-1+MAX(N:N),"")</f>
        <v/>
      </c>
      <c r="R643" s="70" t="str">
        <f>IF(AND(C643="Abierto",D643="Media"),A643,"")</f>
        <v/>
      </c>
      <c r="S643" s="70" t="str">
        <f ca="1">IF(AND(C643="Abierto",D643="Media"),TODAY()-E643,"")</f>
        <v/>
      </c>
      <c r="T643" s="70" t="str">
        <f>IF(AND(C643="Abierto",D643="Media"),RANK(S643,$S$13:$S$787,0)+COUNTIF($S$13:S643,S643)-1+MAX(N:N,Q:Q),"")</f>
        <v/>
      </c>
      <c r="U643" s="70" t="str">
        <f>IF(AND(C643="Abierto",D643="Baja"),A643,"")</f>
        <v/>
      </c>
      <c r="V643" s="70" t="str">
        <f ca="1">IF(AND(C643="Abierto",D643="Baja"),TODAY()-E643,"")</f>
        <v/>
      </c>
      <c r="W643" s="70" t="str">
        <f>IF(AND(C643="Abierto",D643="Baja"),RANK(V643,$V$13:$V$787,0)+COUNTIF($V$13:V643,V643)-1+MAX(N:N,Q:Q,T:T),"")</f>
        <v/>
      </c>
      <c r="X643" s="83" t="str">
        <f>IF(OR(C643="Resuelto",C643=""),"",SUM(N643,Q643,T643,W643))</f>
        <v/>
      </c>
      <c r="Y643" s="83" t="str">
        <f>IF(OR(C643="Resuelto",C643=""),"",SUM(M643,P643,S643,V643))</f>
        <v/>
      </c>
      <c r="Z643" s="83" t="str">
        <f>IF(OR(C643="Resuelto",C643=""),"",SUM(L643,O643,R643,U643))</f>
        <v/>
      </c>
      <c r="AA643" s="16">
        <v>852</v>
      </c>
      <c r="AB643" s="16" t="str">
        <f t="shared" si="20"/>
        <v/>
      </c>
      <c r="AC643" s="71" t="str">
        <f t="shared" si="21"/>
        <v/>
      </c>
      <c r="AH643" s="74" t="str">
        <f>IF(AI643="","",MAX($AH$5:AH642)+1)</f>
        <v/>
      </c>
      <c r="AI643" s="23" t="str">
        <f>IF(G642="","",IF(COUNTIF($AI$11:AI642,G642)=0,G642,""))</f>
        <v/>
      </c>
      <c r="AJ643" s="23" t="str">
        <f t="shared" si="22"/>
        <v/>
      </c>
      <c r="AK643" s="69"/>
    </row>
    <row r="644" spans="1:37" x14ac:dyDescent="0.25">
      <c r="A644" s="81"/>
      <c r="B644" s="81"/>
      <c r="C644" s="81"/>
      <c r="D644" s="81"/>
      <c r="E644" s="80"/>
      <c r="F644" s="80"/>
      <c r="G644" s="81"/>
      <c r="H644" s="80"/>
      <c r="I644" s="82" t="str">
        <f t="shared" si="19"/>
        <v/>
      </c>
      <c r="J644" s="82"/>
      <c r="K644" s="82"/>
      <c r="L644" s="70" t="str">
        <f>IF(AND(C644="Abierto",D644="Urgente"),A644,"")</f>
        <v/>
      </c>
      <c r="M644" s="70" t="str">
        <f ca="1">IF(AND(C644="Abierto",D644="Urgente"),TODAY()-E644,"")</f>
        <v/>
      </c>
      <c r="N644" s="70" t="str">
        <f>IF(AND(C644="Abierto",D644="Urgente"),RANK(M644,$M$13:$M$787,0)+COUNTIF($M$13:M644,M644)-1,"")</f>
        <v/>
      </c>
      <c r="O644" s="70" t="str">
        <f>IF(AND(C644="Abierto",D644="Alta"),A644,"")</f>
        <v/>
      </c>
      <c r="P644" s="70" t="str">
        <f ca="1">IF(AND(C644="Abierto",D644="Alta"),TODAY()-E644,"")</f>
        <v/>
      </c>
      <c r="Q644" s="70" t="str">
        <f>IF(AND(C644="Abierto",D644="Alta"),RANK(P644,$P$13:$P$787,0)+COUNTIF($P$13:P644,P644)-1+MAX(N:N),"")</f>
        <v/>
      </c>
      <c r="R644" s="70" t="str">
        <f>IF(AND(C644="Abierto",D644="Media"),A644,"")</f>
        <v/>
      </c>
      <c r="S644" s="70" t="str">
        <f ca="1">IF(AND(C644="Abierto",D644="Media"),TODAY()-E644,"")</f>
        <v/>
      </c>
      <c r="T644" s="70" t="str">
        <f>IF(AND(C644="Abierto",D644="Media"),RANK(S644,$S$13:$S$787,0)+COUNTIF($S$13:S644,S644)-1+MAX(N:N,Q:Q),"")</f>
        <v/>
      </c>
      <c r="U644" s="70" t="str">
        <f>IF(AND(C644="Abierto",D644="Baja"),A644,"")</f>
        <v/>
      </c>
      <c r="V644" s="70" t="str">
        <f ca="1">IF(AND(C644="Abierto",D644="Baja"),TODAY()-E644,"")</f>
        <v/>
      </c>
      <c r="W644" s="70" t="str">
        <f>IF(AND(C644="Abierto",D644="Baja"),RANK(V644,$V$13:$V$787,0)+COUNTIF($V$13:V644,V644)-1+MAX(N:N,Q:Q,T:T),"")</f>
        <v/>
      </c>
      <c r="X644" s="83" t="str">
        <f>IF(OR(C644="Resuelto",C644=""),"",SUM(N644,Q644,T644,W644))</f>
        <v/>
      </c>
      <c r="Y644" s="83" t="str">
        <f>IF(OR(C644="Resuelto",C644=""),"",SUM(M644,P644,S644,V644))</f>
        <v/>
      </c>
      <c r="Z644" s="83" t="str">
        <f>IF(OR(C644="Resuelto",C644=""),"",SUM(L644,O644,R644,U644))</f>
        <v/>
      </c>
      <c r="AA644" s="16">
        <v>853</v>
      </c>
      <c r="AB644" s="16" t="str">
        <f t="shared" si="20"/>
        <v/>
      </c>
      <c r="AC644" s="71" t="str">
        <f t="shared" si="21"/>
        <v/>
      </c>
      <c r="AH644" s="74" t="str">
        <f>IF(AI644="","",MAX($AH$5:AH643)+1)</f>
        <v/>
      </c>
      <c r="AI644" s="23" t="str">
        <f>IF(G643="","",IF(COUNTIF($AI$11:AI643,G643)=0,G643,""))</f>
        <v/>
      </c>
      <c r="AJ644" s="23" t="str">
        <f t="shared" si="22"/>
        <v/>
      </c>
      <c r="AK644" s="69"/>
    </row>
    <row r="645" spans="1:37" x14ac:dyDescent="0.25">
      <c r="A645" s="81"/>
      <c r="B645" s="81"/>
      <c r="C645" s="81"/>
      <c r="D645" s="81"/>
      <c r="E645" s="80"/>
      <c r="F645" s="80"/>
      <c r="G645" s="81"/>
      <c r="H645" s="80"/>
      <c r="I645" s="82" t="str">
        <f t="shared" si="19"/>
        <v/>
      </c>
      <c r="J645" s="82"/>
      <c r="K645" s="82"/>
      <c r="L645" s="70" t="str">
        <f>IF(AND(C645="Abierto",D645="Urgente"),A645,"")</f>
        <v/>
      </c>
      <c r="M645" s="70" t="str">
        <f ca="1">IF(AND(C645="Abierto",D645="Urgente"),TODAY()-E645,"")</f>
        <v/>
      </c>
      <c r="N645" s="70" t="str">
        <f>IF(AND(C645="Abierto",D645="Urgente"),RANK(M645,$M$13:$M$787,0)+COUNTIF($M$13:M645,M645)-1,"")</f>
        <v/>
      </c>
      <c r="O645" s="70" t="str">
        <f>IF(AND(C645="Abierto",D645="Alta"),A645,"")</f>
        <v/>
      </c>
      <c r="P645" s="70" t="str">
        <f ca="1">IF(AND(C645="Abierto",D645="Alta"),TODAY()-E645,"")</f>
        <v/>
      </c>
      <c r="Q645" s="70" t="str">
        <f>IF(AND(C645="Abierto",D645="Alta"),RANK(P645,$P$13:$P$787,0)+COUNTIF($P$13:P645,P645)-1+MAX(N:N),"")</f>
        <v/>
      </c>
      <c r="R645" s="70" t="str">
        <f>IF(AND(C645="Abierto",D645="Media"),A645,"")</f>
        <v/>
      </c>
      <c r="S645" s="70" t="str">
        <f ca="1">IF(AND(C645="Abierto",D645="Media"),TODAY()-E645,"")</f>
        <v/>
      </c>
      <c r="T645" s="70" t="str">
        <f>IF(AND(C645="Abierto",D645="Media"),RANK(S645,$S$13:$S$787,0)+COUNTIF($S$13:S645,S645)-1+MAX(N:N,Q:Q),"")</f>
        <v/>
      </c>
      <c r="U645" s="70" t="str">
        <f>IF(AND(C645="Abierto",D645="Baja"),A645,"")</f>
        <v/>
      </c>
      <c r="V645" s="70" t="str">
        <f ca="1">IF(AND(C645="Abierto",D645="Baja"),TODAY()-E645,"")</f>
        <v/>
      </c>
      <c r="W645" s="70" t="str">
        <f>IF(AND(C645="Abierto",D645="Baja"),RANK(V645,$V$13:$V$787,0)+COUNTIF($V$13:V645,V645)-1+MAX(N:N,Q:Q,T:T),"")</f>
        <v/>
      </c>
      <c r="X645" s="83" t="str">
        <f>IF(OR(C645="Resuelto",C645=""),"",SUM(N645,Q645,T645,W645))</f>
        <v/>
      </c>
      <c r="Y645" s="83" t="str">
        <f>IF(OR(C645="Resuelto",C645=""),"",SUM(M645,P645,S645,V645))</f>
        <v/>
      </c>
      <c r="Z645" s="83" t="str">
        <f>IF(OR(C645="Resuelto",C645=""),"",SUM(L645,O645,R645,U645))</f>
        <v/>
      </c>
      <c r="AA645" s="16">
        <v>854</v>
      </c>
      <c r="AB645" s="16" t="str">
        <f t="shared" si="20"/>
        <v/>
      </c>
      <c r="AC645" s="71" t="str">
        <f t="shared" si="21"/>
        <v/>
      </c>
      <c r="AH645" s="74" t="str">
        <f>IF(AI645="","",MAX($AH$5:AH644)+1)</f>
        <v/>
      </c>
      <c r="AI645" s="23" t="str">
        <f>IF(G644="","",IF(COUNTIF($AI$11:AI644,G644)=0,G644,""))</f>
        <v/>
      </c>
      <c r="AJ645" s="23" t="str">
        <f t="shared" si="22"/>
        <v/>
      </c>
      <c r="AK645" s="69"/>
    </row>
    <row r="646" spans="1:37" x14ac:dyDescent="0.25">
      <c r="A646" s="81"/>
      <c r="B646" s="81"/>
      <c r="C646" s="81"/>
      <c r="D646" s="81"/>
      <c r="E646" s="80"/>
      <c r="F646" s="80"/>
      <c r="G646" s="81"/>
      <c r="H646" s="80"/>
      <c r="I646" s="82" t="str">
        <f t="shared" si="19"/>
        <v/>
      </c>
      <c r="J646" s="82"/>
      <c r="K646" s="82"/>
      <c r="L646" s="70" t="str">
        <f>IF(AND(C646="Abierto",D646="Urgente"),A646,"")</f>
        <v/>
      </c>
      <c r="M646" s="70" t="str">
        <f ca="1">IF(AND(C646="Abierto",D646="Urgente"),TODAY()-E646,"")</f>
        <v/>
      </c>
      <c r="N646" s="70" t="str">
        <f>IF(AND(C646="Abierto",D646="Urgente"),RANK(M646,$M$13:$M$787,0)+COUNTIF($M$13:M646,M646)-1,"")</f>
        <v/>
      </c>
      <c r="O646" s="70" t="str">
        <f>IF(AND(C646="Abierto",D646="Alta"),A646,"")</f>
        <v/>
      </c>
      <c r="P646" s="70" t="str">
        <f ca="1">IF(AND(C646="Abierto",D646="Alta"),TODAY()-E646,"")</f>
        <v/>
      </c>
      <c r="Q646" s="70" t="str">
        <f>IF(AND(C646="Abierto",D646="Alta"),RANK(P646,$P$13:$P$787,0)+COUNTIF($P$13:P646,P646)-1+MAX(N:N),"")</f>
        <v/>
      </c>
      <c r="R646" s="70" t="str">
        <f>IF(AND(C646="Abierto",D646="Media"),A646,"")</f>
        <v/>
      </c>
      <c r="S646" s="70" t="str">
        <f ca="1">IF(AND(C646="Abierto",D646="Media"),TODAY()-E646,"")</f>
        <v/>
      </c>
      <c r="T646" s="70" t="str">
        <f>IF(AND(C646="Abierto",D646="Media"),RANK(S646,$S$13:$S$787,0)+COUNTIF($S$13:S646,S646)-1+MAX(N:N,Q:Q),"")</f>
        <v/>
      </c>
      <c r="U646" s="70" t="str">
        <f>IF(AND(C646="Abierto",D646="Baja"),A646,"")</f>
        <v/>
      </c>
      <c r="V646" s="70" t="str">
        <f ca="1">IF(AND(C646="Abierto",D646="Baja"),TODAY()-E646,"")</f>
        <v/>
      </c>
      <c r="W646" s="70" t="str">
        <f>IF(AND(C646="Abierto",D646="Baja"),RANK(V646,$V$13:$V$787,0)+COUNTIF($V$13:V646,V646)-1+MAX(N:N,Q:Q,T:T),"")</f>
        <v/>
      </c>
      <c r="X646" s="83" t="str">
        <f>IF(OR(C646="Resuelto",C646=""),"",SUM(N646,Q646,T646,W646))</f>
        <v/>
      </c>
      <c r="Y646" s="83" t="str">
        <f>IF(OR(C646="Resuelto",C646=""),"",SUM(M646,P646,S646,V646))</f>
        <v/>
      </c>
      <c r="Z646" s="83" t="str">
        <f>IF(OR(C646="Resuelto",C646=""),"",SUM(L646,O646,R646,U646))</f>
        <v/>
      </c>
      <c r="AA646" s="16">
        <v>855</v>
      </c>
      <c r="AB646" s="16" t="str">
        <f t="shared" si="20"/>
        <v/>
      </c>
      <c r="AC646" s="71" t="str">
        <f t="shared" si="21"/>
        <v/>
      </c>
      <c r="AH646" s="74" t="str">
        <f>IF(AI646="","",MAX($AH$5:AH645)+1)</f>
        <v/>
      </c>
      <c r="AI646" s="23" t="str">
        <f>IF(G645="","",IF(COUNTIF($AI$11:AI645,G645)=0,G645,""))</f>
        <v/>
      </c>
      <c r="AJ646" s="23" t="str">
        <f t="shared" si="22"/>
        <v/>
      </c>
      <c r="AK646" s="69"/>
    </row>
    <row r="647" spans="1:37" x14ac:dyDescent="0.25">
      <c r="A647" s="81"/>
      <c r="B647" s="81"/>
      <c r="C647" s="81"/>
      <c r="D647" s="81"/>
      <c r="E647" s="80"/>
      <c r="F647" s="80"/>
      <c r="G647" s="81"/>
      <c r="H647" s="80"/>
      <c r="I647" s="82" t="str">
        <f t="shared" si="19"/>
        <v/>
      </c>
      <c r="J647" s="82"/>
      <c r="K647" s="82"/>
      <c r="L647" s="70" t="str">
        <f>IF(AND(C647="Abierto",D647="Urgente"),A647,"")</f>
        <v/>
      </c>
      <c r="M647" s="70" t="str">
        <f ca="1">IF(AND(C647="Abierto",D647="Urgente"),TODAY()-E647,"")</f>
        <v/>
      </c>
      <c r="N647" s="70" t="str">
        <f>IF(AND(C647="Abierto",D647="Urgente"),RANK(M647,$M$13:$M$787,0)+COUNTIF($M$13:M647,M647)-1,"")</f>
        <v/>
      </c>
      <c r="O647" s="70" t="str">
        <f>IF(AND(C647="Abierto",D647="Alta"),A647,"")</f>
        <v/>
      </c>
      <c r="P647" s="70" t="str">
        <f ca="1">IF(AND(C647="Abierto",D647="Alta"),TODAY()-E647,"")</f>
        <v/>
      </c>
      <c r="Q647" s="70" t="str">
        <f>IF(AND(C647="Abierto",D647="Alta"),RANK(P647,$P$13:$P$787,0)+COUNTIF($P$13:P647,P647)-1+MAX(N:N),"")</f>
        <v/>
      </c>
      <c r="R647" s="70" t="str">
        <f>IF(AND(C647="Abierto",D647="Media"),A647,"")</f>
        <v/>
      </c>
      <c r="S647" s="70" t="str">
        <f ca="1">IF(AND(C647="Abierto",D647="Media"),TODAY()-E647,"")</f>
        <v/>
      </c>
      <c r="T647" s="70" t="str">
        <f>IF(AND(C647="Abierto",D647="Media"),RANK(S647,$S$13:$S$787,0)+COUNTIF($S$13:S647,S647)-1+MAX(N:N,Q:Q),"")</f>
        <v/>
      </c>
      <c r="U647" s="70" t="str">
        <f>IF(AND(C647="Abierto",D647="Baja"),A647,"")</f>
        <v/>
      </c>
      <c r="V647" s="70" t="str">
        <f ca="1">IF(AND(C647="Abierto",D647="Baja"),TODAY()-E647,"")</f>
        <v/>
      </c>
      <c r="W647" s="70" t="str">
        <f>IF(AND(C647="Abierto",D647="Baja"),RANK(V647,$V$13:$V$787,0)+COUNTIF($V$13:V647,V647)-1+MAX(N:N,Q:Q,T:T),"")</f>
        <v/>
      </c>
      <c r="X647" s="83" t="str">
        <f>IF(OR(C647="Resuelto",C647=""),"",SUM(N647,Q647,T647,W647))</f>
        <v/>
      </c>
      <c r="Y647" s="83" t="str">
        <f>IF(OR(C647="Resuelto",C647=""),"",SUM(M647,P647,S647,V647))</f>
        <v/>
      </c>
      <c r="Z647" s="83" t="str">
        <f>IF(OR(C647="Resuelto",C647=""),"",SUM(L647,O647,R647,U647))</f>
        <v/>
      </c>
      <c r="AA647" s="16">
        <v>856</v>
      </c>
      <c r="AB647" s="16" t="str">
        <f t="shared" si="20"/>
        <v/>
      </c>
      <c r="AC647" s="71" t="str">
        <f t="shared" si="21"/>
        <v/>
      </c>
      <c r="AH647" s="74" t="str">
        <f>IF(AI647="","",MAX($AH$5:AH646)+1)</f>
        <v/>
      </c>
      <c r="AI647" s="23" t="str">
        <f>IF(G646="","",IF(COUNTIF($AI$11:AI646,G646)=0,G646,""))</f>
        <v/>
      </c>
      <c r="AJ647" s="23" t="str">
        <f t="shared" si="22"/>
        <v/>
      </c>
      <c r="AK647" s="69"/>
    </row>
    <row r="648" spans="1:37" x14ac:dyDescent="0.25">
      <c r="A648" s="81"/>
      <c r="B648" s="81"/>
      <c r="C648" s="81"/>
      <c r="D648" s="81"/>
      <c r="E648" s="80"/>
      <c r="F648" s="80"/>
      <c r="G648" s="81"/>
      <c r="H648" s="80"/>
      <c r="I648" s="82" t="str">
        <f t="shared" si="19"/>
        <v/>
      </c>
      <c r="J648" s="82"/>
      <c r="K648" s="82"/>
      <c r="L648" s="70" t="str">
        <f>IF(AND(C648="Abierto",D648="Urgente"),A648,"")</f>
        <v/>
      </c>
      <c r="M648" s="70" t="str">
        <f ca="1">IF(AND(C648="Abierto",D648="Urgente"),TODAY()-E648,"")</f>
        <v/>
      </c>
      <c r="N648" s="70" t="str">
        <f>IF(AND(C648="Abierto",D648="Urgente"),RANK(M648,$M$13:$M$787,0)+COUNTIF($M$13:M648,M648)-1,"")</f>
        <v/>
      </c>
      <c r="O648" s="70" t="str">
        <f>IF(AND(C648="Abierto",D648="Alta"),A648,"")</f>
        <v/>
      </c>
      <c r="P648" s="70" t="str">
        <f ca="1">IF(AND(C648="Abierto",D648="Alta"),TODAY()-E648,"")</f>
        <v/>
      </c>
      <c r="Q648" s="70" t="str">
        <f>IF(AND(C648="Abierto",D648="Alta"),RANK(P648,$P$13:$P$787,0)+COUNTIF($P$13:P648,P648)-1+MAX(N:N),"")</f>
        <v/>
      </c>
      <c r="R648" s="70" t="str">
        <f>IF(AND(C648="Abierto",D648="Media"),A648,"")</f>
        <v/>
      </c>
      <c r="S648" s="70" t="str">
        <f ca="1">IF(AND(C648="Abierto",D648="Media"),TODAY()-E648,"")</f>
        <v/>
      </c>
      <c r="T648" s="70" t="str">
        <f>IF(AND(C648="Abierto",D648="Media"),RANK(S648,$S$13:$S$787,0)+COUNTIF($S$13:S648,S648)-1+MAX(N:N,Q:Q),"")</f>
        <v/>
      </c>
      <c r="U648" s="70" t="str">
        <f>IF(AND(C648="Abierto",D648="Baja"),A648,"")</f>
        <v/>
      </c>
      <c r="V648" s="70" t="str">
        <f ca="1">IF(AND(C648="Abierto",D648="Baja"),TODAY()-E648,"")</f>
        <v/>
      </c>
      <c r="W648" s="70" t="str">
        <f>IF(AND(C648="Abierto",D648="Baja"),RANK(V648,$V$13:$V$787,0)+COUNTIF($V$13:V648,V648)-1+MAX(N:N,Q:Q,T:T),"")</f>
        <v/>
      </c>
      <c r="X648" s="83" t="str">
        <f>IF(OR(C648="Resuelto",C648=""),"",SUM(N648,Q648,T648,W648))</f>
        <v/>
      </c>
      <c r="Y648" s="83" t="str">
        <f>IF(OR(C648="Resuelto",C648=""),"",SUM(M648,P648,S648,V648))</f>
        <v/>
      </c>
      <c r="Z648" s="83" t="str">
        <f>IF(OR(C648="Resuelto",C648=""),"",SUM(L648,O648,R648,U648))</f>
        <v/>
      </c>
      <c r="AA648" s="16">
        <v>857</v>
      </c>
      <c r="AB648" s="16" t="str">
        <f t="shared" si="20"/>
        <v/>
      </c>
      <c r="AC648" s="71" t="str">
        <f t="shared" si="21"/>
        <v/>
      </c>
      <c r="AH648" s="74" t="str">
        <f>IF(AI648="","",MAX($AH$5:AH647)+1)</f>
        <v/>
      </c>
      <c r="AI648" s="23" t="str">
        <f>IF(G647="","",IF(COUNTIF($AI$11:AI647,G647)=0,G647,""))</f>
        <v/>
      </c>
      <c r="AJ648" s="23" t="str">
        <f t="shared" si="22"/>
        <v/>
      </c>
      <c r="AK648" s="69"/>
    </row>
    <row r="649" spans="1:37" x14ac:dyDescent="0.25">
      <c r="A649" s="81"/>
      <c r="B649" s="81"/>
      <c r="C649" s="81"/>
      <c r="D649" s="81"/>
      <c r="E649" s="80"/>
      <c r="F649" s="80"/>
      <c r="G649" s="81"/>
      <c r="H649" s="80"/>
      <c r="I649" s="82" t="str">
        <f t="shared" si="19"/>
        <v/>
      </c>
      <c r="J649" s="82"/>
      <c r="K649" s="82"/>
      <c r="L649" s="70" t="str">
        <f>IF(AND(C649="Abierto",D649="Urgente"),A649,"")</f>
        <v/>
      </c>
      <c r="M649" s="70" t="str">
        <f ca="1">IF(AND(C649="Abierto",D649="Urgente"),TODAY()-E649,"")</f>
        <v/>
      </c>
      <c r="N649" s="70" t="str">
        <f>IF(AND(C649="Abierto",D649="Urgente"),RANK(M649,$M$13:$M$787,0)+COUNTIF($M$13:M649,M649)-1,"")</f>
        <v/>
      </c>
      <c r="O649" s="70" t="str">
        <f>IF(AND(C649="Abierto",D649="Alta"),A649,"")</f>
        <v/>
      </c>
      <c r="P649" s="70" t="str">
        <f ca="1">IF(AND(C649="Abierto",D649="Alta"),TODAY()-E649,"")</f>
        <v/>
      </c>
      <c r="Q649" s="70" t="str">
        <f>IF(AND(C649="Abierto",D649="Alta"),RANK(P649,$P$13:$P$787,0)+COUNTIF($P$13:P649,P649)-1+MAX(N:N),"")</f>
        <v/>
      </c>
      <c r="R649" s="70" t="str">
        <f>IF(AND(C649="Abierto",D649="Media"),A649,"")</f>
        <v/>
      </c>
      <c r="S649" s="70" t="str">
        <f ca="1">IF(AND(C649="Abierto",D649="Media"),TODAY()-E649,"")</f>
        <v/>
      </c>
      <c r="T649" s="70" t="str">
        <f>IF(AND(C649="Abierto",D649="Media"),RANK(S649,$S$13:$S$787,0)+COUNTIF($S$13:S649,S649)-1+MAX(N:N,Q:Q),"")</f>
        <v/>
      </c>
      <c r="U649" s="70" t="str">
        <f>IF(AND(C649="Abierto",D649="Baja"),A649,"")</f>
        <v/>
      </c>
      <c r="V649" s="70" t="str">
        <f ca="1">IF(AND(C649="Abierto",D649="Baja"),TODAY()-E649,"")</f>
        <v/>
      </c>
      <c r="W649" s="70" t="str">
        <f>IF(AND(C649="Abierto",D649="Baja"),RANK(V649,$V$13:$V$787,0)+COUNTIF($V$13:V649,V649)-1+MAX(N:N,Q:Q,T:T),"")</f>
        <v/>
      </c>
      <c r="X649" s="83" t="str">
        <f>IF(OR(C649="Resuelto",C649=""),"",SUM(N649,Q649,T649,W649))</f>
        <v/>
      </c>
      <c r="Y649" s="83" t="str">
        <f>IF(OR(C649="Resuelto",C649=""),"",SUM(M649,P649,S649,V649))</f>
        <v/>
      </c>
      <c r="Z649" s="83" t="str">
        <f>IF(OR(C649="Resuelto",C649=""),"",SUM(L649,O649,R649,U649))</f>
        <v/>
      </c>
      <c r="AA649" s="16">
        <v>858</v>
      </c>
      <c r="AB649" s="16" t="str">
        <f t="shared" si="20"/>
        <v/>
      </c>
      <c r="AC649" s="71" t="str">
        <f t="shared" si="21"/>
        <v/>
      </c>
      <c r="AH649" s="74" t="str">
        <f>IF(AI649="","",MAX($AH$5:AH648)+1)</f>
        <v/>
      </c>
      <c r="AI649" s="23" t="str">
        <f>IF(G648="","",IF(COUNTIF($AI$11:AI648,G648)=0,G648,""))</f>
        <v/>
      </c>
      <c r="AJ649" s="23" t="str">
        <f t="shared" si="22"/>
        <v/>
      </c>
      <c r="AK649" s="69"/>
    </row>
    <row r="650" spans="1:37" x14ac:dyDescent="0.25">
      <c r="A650" s="81"/>
      <c r="B650" s="81"/>
      <c r="C650" s="81"/>
      <c r="D650" s="81"/>
      <c r="E650" s="80"/>
      <c r="F650" s="80"/>
      <c r="G650" s="81"/>
      <c r="H650" s="80"/>
      <c r="I650" s="82" t="str">
        <f t="shared" si="19"/>
        <v/>
      </c>
      <c r="J650" s="82"/>
      <c r="K650" s="82"/>
      <c r="L650" s="70" t="str">
        <f>IF(AND(C650="Abierto",D650="Urgente"),A650,"")</f>
        <v/>
      </c>
      <c r="M650" s="70" t="str">
        <f ca="1">IF(AND(C650="Abierto",D650="Urgente"),TODAY()-E650,"")</f>
        <v/>
      </c>
      <c r="N650" s="70" t="str">
        <f>IF(AND(C650="Abierto",D650="Urgente"),RANK(M650,$M$13:$M$787,0)+COUNTIF($M$13:M650,M650)-1,"")</f>
        <v/>
      </c>
      <c r="O650" s="70" t="str">
        <f>IF(AND(C650="Abierto",D650="Alta"),A650,"")</f>
        <v/>
      </c>
      <c r="P650" s="70" t="str">
        <f ca="1">IF(AND(C650="Abierto",D650="Alta"),TODAY()-E650,"")</f>
        <v/>
      </c>
      <c r="Q650" s="70" t="str">
        <f>IF(AND(C650="Abierto",D650="Alta"),RANK(P650,$P$13:$P$787,0)+COUNTIF($P$13:P650,P650)-1+MAX(N:N),"")</f>
        <v/>
      </c>
      <c r="R650" s="70" t="str">
        <f>IF(AND(C650="Abierto",D650="Media"),A650,"")</f>
        <v/>
      </c>
      <c r="S650" s="70" t="str">
        <f ca="1">IF(AND(C650="Abierto",D650="Media"),TODAY()-E650,"")</f>
        <v/>
      </c>
      <c r="T650" s="70" t="str">
        <f>IF(AND(C650="Abierto",D650="Media"),RANK(S650,$S$13:$S$787,0)+COUNTIF($S$13:S650,S650)-1+MAX(N:N,Q:Q),"")</f>
        <v/>
      </c>
      <c r="U650" s="70" t="str">
        <f>IF(AND(C650="Abierto",D650="Baja"),A650,"")</f>
        <v/>
      </c>
      <c r="V650" s="70" t="str">
        <f ca="1">IF(AND(C650="Abierto",D650="Baja"),TODAY()-E650,"")</f>
        <v/>
      </c>
      <c r="W650" s="70" t="str">
        <f>IF(AND(C650="Abierto",D650="Baja"),RANK(V650,$V$13:$V$787,0)+COUNTIF($V$13:V650,V650)-1+MAX(N:N,Q:Q,T:T),"")</f>
        <v/>
      </c>
      <c r="X650" s="83" t="str">
        <f>IF(OR(C650="Resuelto",C650=""),"",SUM(N650,Q650,T650,W650))</f>
        <v/>
      </c>
      <c r="Y650" s="83" t="str">
        <f>IF(OR(C650="Resuelto",C650=""),"",SUM(M650,P650,S650,V650))</f>
        <v/>
      </c>
      <c r="Z650" s="83" t="str">
        <f>IF(OR(C650="Resuelto",C650=""),"",SUM(L650,O650,R650,U650))</f>
        <v/>
      </c>
      <c r="AA650" s="16">
        <v>859</v>
      </c>
      <c r="AB650" s="16" t="str">
        <f t="shared" si="20"/>
        <v/>
      </c>
      <c r="AC650" s="71" t="str">
        <f t="shared" si="21"/>
        <v/>
      </c>
      <c r="AH650" s="74" t="str">
        <f>IF(AI650="","",MAX($AH$5:AH649)+1)</f>
        <v/>
      </c>
      <c r="AI650" s="23" t="str">
        <f>IF(G649="","",IF(COUNTIF($AI$11:AI649,G649)=0,G649,""))</f>
        <v/>
      </c>
      <c r="AJ650" s="23" t="str">
        <f t="shared" si="22"/>
        <v/>
      </c>
      <c r="AK650" s="69"/>
    </row>
    <row r="651" spans="1:37" x14ac:dyDescent="0.25">
      <c r="A651" s="81"/>
      <c r="B651" s="81"/>
      <c r="C651" s="81"/>
      <c r="D651" s="81"/>
      <c r="E651" s="80"/>
      <c r="F651" s="80"/>
      <c r="G651" s="81"/>
      <c r="H651" s="80"/>
      <c r="I651" s="82" t="str">
        <f t="shared" si="19"/>
        <v/>
      </c>
      <c r="J651" s="82"/>
      <c r="K651" s="82"/>
      <c r="L651" s="70" t="str">
        <f>IF(AND(C651="Abierto",D651="Urgente"),A651,"")</f>
        <v/>
      </c>
      <c r="M651" s="70" t="str">
        <f ca="1">IF(AND(C651="Abierto",D651="Urgente"),TODAY()-E651,"")</f>
        <v/>
      </c>
      <c r="N651" s="70" t="str">
        <f>IF(AND(C651="Abierto",D651="Urgente"),RANK(M651,$M$13:$M$787,0)+COUNTIF($M$13:M651,M651)-1,"")</f>
        <v/>
      </c>
      <c r="O651" s="70" t="str">
        <f>IF(AND(C651="Abierto",D651="Alta"),A651,"")</f>
        <v/>
      </c>
      <c r="P651" s="70" t="str">
        <f ca="1">IF(AND(C651="Abierto",D651="Alta"),TODAY()-E651,"")</f>
        <v/>
      </c>
      <c r="Q651" s="70" t="str">
        <f>IF(AND(C651="Abierto",D651="Alta"),RANK(P651,$P$13:$P$787,0)+COUNTIF($P$13:P651,P651)-1+MAX(N:N),"")</f>
        <v/>
      </c>
      <c r="R651" s="70" t="str">
        <f>IF(AND(C651="Abierto",D651="Media"),A651,"")</f>
        <v/>
      </c>
      <c r="S651" s="70" t="str">
        <f ca="1">IF(AND(C651="Abierto",D651="Media"),TODAY()-E651,"")</f>
        <v/>
      </c>
      <c r="T651" s="70" t="str">
        <f>IF(AND(C651="Abierto",D651="Media"),RANK(S651,$S$13:$S$787,0)+COUNTIF($S$13:S651,S651)-1+MAX(N:N,Q:Q),"")</f>
        <v/>
      </c>
      <c r="U651" s="70" t="str">
        <f>IF(AND(C651="Abierto",D651="Baja"),A651,"")</f>
        <v/>
      </c>
      <c r="V651" s="70" t="str">
        <f ca="1">IF(AND(C651="Abierto",D651="Baja"),TODAY()-E651,"")</f>
        <v/>
      </c>
      <c r="W651" s="70" t="str">
        <f>IF(AND(C651="Abierto",D651="Baja"),RANK(V651,$V$13:$V$787,0)+COUNTIF($V$13:V651,V651)-1+MAX(N:N,Q:Q,T:T),"")</f>
        <v/>
      </c>
      <c r="X651" s="83" t="str">
        <f>IF(OR(C651="Resuelto",C651=""),"",SUM(N651,Q651,T651,W651))</f>
        <v/>
      </c>
      <c r="Y651" s="83" t="str">
        <f>IF(OR(C651="Resuelto",C651=""),"",SUM(M651,P651,S651,V651))</f>
        <v/>
      </c>
      <c r="Z651" s="83" t="str">
        <f>IF(OR(C651="Resuelto",C651=""),"",SUM(L651,O651,R651,U651))</f>
        <v/>
      </c>
      <c r="AA651" s="16">
        <v>860</v>
      </c>
      <c r="AB651" s="16" t="str">
        <f t="shared" si="20"/>
        <v/>
      </c>
      <c r="AC651" s="71" t="str">
        <f t="shared" si="21"/>
        <v/>
      </c>
      <c r="AH651" s="74" t="str">
        <f>IF(AI651="","",MAX($AH$5:AH650)+1)</f>
        <v/>
      </c>
      <c r="AI651" s="23" t="str">
        <f>IF(G650="","",IF(COUNTIF($AI$11:AI650,G650)=0,G650,""))</f>
        <v/>
      </c>
      <c r="AJ651" s="23" t="str">
        <f t="shared" si="22"/>
        <v/>
      </c>
      <c r="AK651" s="69"/>
    </row>
    <row r="652" spans="1:37" x14ac:dyDescent="0.25">
      <c r="A652" s="81"/>
      <c r="B652" s="81"/>
      <c r="C652" s="81"/>
      <c r="D652" s="81"/>
      <c r="E652" s="80"/>
      <c r="F652" s="80"/>
      <c r="G652" s="81"/>
      <c r="H652" s="80"/>
      <c r="I652" s="82" t="str">
        <f t="shared" si="19"/>
        <v/>
      </c>
      <c r="J652" s="82"/>
      <c r="K652" s="82"/>
      <c r="L652" s="70" t="str">
        <f>IF(AND(C652="Abierto",D652="Urgente"),A652,"")</f>
        <v/>
      </c>
      <c r="M652" s="70" t="str">
        <f ca="1">IF(AND(C652="Abierto",D652="Urgente"),TODAY()-E652,"")</f>
        <v/>
      </c>
      <c r="N652" s="70" t="str">
        <f>IF(AND(C652="Abierto",D652="Urgente"),RANK(M652,$M$13:$M$787,0)+COUNTIF($M$13:M652,M652)-1,"")</f>
        <v/>
      </c>
      <c r="O652" s="70" t="str">
        <f>IF(AND(C652="Abierto",D652="Alta"),A652,"")</f>
        <v/>
      </c>
      <c r="P652" s="70" t="str">
        <f ca="1">IF(AND(C652="Abierto",D652="Alta"),TODAY()-E652,"")</f>
        <v/>
      </c>
      <c r="Q652" s="70" t="str">
        <f>IF(AND(C652="Abierto",D652="Alta"),RANK(P652,$P$13:$P$787,0)+COUNTIF($P$13:P652,P652)-1+MAX(N:N),"")</f>
        <v/>
      </c>
      <c r="R652" s="70" t="str">
        <f>IF(AND(C652="Abierto",D652="Media"),A652,"")</f>
        <v/>
      </c>
      <c r="S652" s="70" t="str">
        <f ca="1">IF(AND(C652="Abierto",D652="Media"),TODAY()-E652,"")</f>
        <v/>
      </c>
      <c r="T652" s="70" t="str">
        <f>IF(AND(C652="Abierto",D652="Media"),RANK(S652,$S$13:$S$787,0)+COUNTIF($S$13:S652,S652)-1+MAX(N:N,Q:Q),"")</f>
        <v/>
      </c>
      <c r="U652" s="70" t="str">
        <f>IF(AND(C652="Abierto",D652="Baja"),A652,"")</f>
        <v/>
      </c>
      <c r="V652" s="70" t="str">
        <f ca="1">IF(AND(C652="Abierto",D652="Baja"),TODAY()-E652,"")</f>
        <v/>
      </c>
      <c r="W652" s="70" t="str">
        <f>IF(AND(C652="Abierto",D652="Baja"),RANK(V652,$V$13:$V$787,0)+COUNTIF($V$13:V652,V652)-1+MAX(N:N,Q:Q,T:T),"")</f>
        <v/>
      </c>
      <c r="X652" s="83" t="str">
        <f>IF(OR(C652="Resuelto",C652=""),"",SUM(N652,Q652,T652,W652))</f>
        <v/>
      </c>
      <c r="Y652" s="83" t="str">
        <f>IF(OR(C652="Resuelto",C652=""),"",SUM(M652,P652,S652,V652))</f>
        <v/>
      </c>
      <c r="Z652" s="83" t="str">
        <f>IF(OR(C652="Resuelto",C652=""),"",SUM(L652,O652,R652,U652))</f>
        <v/>
      </c>
      <c r="AA652" s="16">
        <v>861</v>
      </c>
      <c r="AB652" s="16" t="str">
        <f t="shared" si="20"/>
        <v/>
      </c>
      <c r="AC652" s="71" t="str">
        <f t="shared" si="21"/>
        <v/>
      </c>
      <c r="AH652" s="74" t="str">
        <f>IF(AI652="","",MAX($AH$5:AH651)+1)</f>
        <v/>
      </c>
      <c r="AI652" s="23" t="str">
        <f>IF(G651="","",IF(COUNTIF($AI$11:AI651,G651)=0,G651,""))</f>
        <v/>
      </c>
      <c r="AJ652" s="23" t="str">
        <f t="shared" si="22"/>
        <v/>
      </c>
      <c r="AK652" s="69"/>
    </row>
    <row r="653" spans="1:37" x14ac:dyDescent="0.25">
      <c r="A653" s="81"/>
      <c r="B653" s="81"/>
      <c r="C653" s="81"/>
      <c r="D653" s="81"/>
      <c r="E653" s="80"/>
      <c r="F653" s="80"/>
      <c r="G653" s="81"/>
      <c r="H653" s="80"/>
      <c r="I653" s="82" t="str">
        <f t="shared" si="19"/>
        <v/>
      </c>
      <c r="J653" s="82"/>
      <c r="K653" s="82"/>
      <c r="L653" s="70" t="str">
        <f>IF(AND(C653="Abierto",D653="Urgente"),A653,"")</f>
        <v/>
      </c>
      <c r="M653" s="70" t="str">
        <f ca="1">IF(AND(C653="Abierto",D653="Urgente"),TODAY()-E653,"")</f>
        <v/>
      </c>
      <c r="N653" s="70" t="str">
        <f>IF(AND(C653="Abierto",D653="Urgente"),RANK(M653,$M$13:$M$787,0)+COUNTIF($M$13:M653,M653)-1,"")</f>
        <v/>
      </c>
      <c r="O653" s="70" t="str">
        <f>IF(AND(C653="Abierto",D653="Alta"),A653,"")</f>
        <v/>
      </c>
      <c r="P653" s="70" t="str">
        <f ca="1">IF(AND(C653="Abierto",D653="Alta"),TODAY()-E653,"")</f>
        <v/>
      </c>
      <c r="Q653" s="70" t="str">
        <f>IF(AND(C653="Abierto",D653="Alta"),RANK(P653,$P$13:$P$787,0)+COUNTIF($P$13:P653,P653)-1+MAX(N:N),"")</f>
        <v/>
      </c>
      <c r="R653" s="70" t="str">
        <f>IF(AND(C653="Abierto",D653="Media"),A653,"")</f>
        <v/>
      </c>
      <c r="S653" s="70" t="str">
        <f ca="1">IF(AND(C653="Abierto",D653="Media"),TODAY()-E653,"")</f>
        <v/>
      </c>
      <c r="T653" s="70" t="str">
        <f>IF(AND(C653="Abierto",D653="Media"),RANK(S653,$S$13:$S$787,0)+COUNTIF($S$13:S653,S653)-1+MAX(N:N,Q:Q),"")</f>
        <v/>
      </c>
      <c r="U653" s="70" t="str">
        <f>IF(AND(C653="Abierto",D653="Baja"),A653,"")</f>
        <v/>
      </c>
      <c r="V653" s="70" t="str">
        <f ca="1">IF(AND(C653="Abierto",D653="Baja"),TODAY()-E653,"")</f>
        <v/>
      </c>
      <c r="W653" s="70" t="str">
        <f>IF(AND(C653="Abierto",D653="Baja"),RANK(V653,$V$13:$V$787,0)+COUNTIF($V$13:V653,V653)-1+MAX(N:N,Q:Q,T:T),"")</f>
        <v/>
      </c>
      <c r="X653" s="83" t="str">
        <f>IF(OR(C653="Resuelto",C653=""),"",SUM(N653,Q653,T653,W653))</f>
        <v/>
      </c>
      <c r="Y653" s="83" t="str">
        <f>IF(OR(C653="Resuelto",C653=""),"",SUM(M653,P653,S653,V653))</f>
        <v/>
      </c>
      <c r="Z653" s="83" t="str">
        <f>IF(OR(C653="Resuelto",C653=""),"",SUM(L653,O653,R653,U653))</f>
        <v/>
      </c>
      <c r="AA653" s="16">
        <v>862</v>
      </c>
      <c r="AB653" s="16" t="str">
        <f t="shared" si="20"/>
        <v/>
      </c>
      <c r="AC653" s="71" t="str">
        <f t="shared" si="21"/>
        <v/>
      </c>
      <c r="AH653" s="74" t="str">
        <f>IF(AI653="","",MAX($AH$5:AH652)+1)</f>
        <v/>
      </c>
      <c r="AI653" s="23" t="str">
        <f>IF(G652="","",IF(COUNTIF($AI$11:AI652,G652)=0,G652,""))</f>
        <v/>
      </c>
      <c r="AJ653" s="23" t="str">
        <f t="shared" si="22"/>
        <v/>
      </c>
      <c r="AK653" s="69"/>
    </row>
    <row r="654" spans="1:37" x14ac:dyDescent="0.25">
      <c r="A654" s="81"/>
      <c r="B654" s="81"/>
      <c r="C654" s="81"/>
      <c r="D654" s="81"/>
      <c r="E654" s="80"/>
      <c r="F654" s="80"/>
      <c r="G654" s="81"/>
      <c r="H654" s="80"/>
      <c r="I654" s="82" t="str">
        <f t="shared" si="19"/>
        <v/>
      </c>
      <c r="J654" s="82"/>
      <c r="K654" s="82"/>
      <c r="L654" s="70" t="str">
        <f>IF(AND(C654="Abierto",D654="Urgente"),A654,"")</f>
        <v/>
      </c>
      <c r="M654" s="70" t="str">
        <f ca="1">IF(AND(C654="Abierto",D654="Urgente"),TODAY()-E654,"")</f>
        <v/>
      </c>
      <c r="N654" s="70" t="str">
        <f>IF(AND(C654="Abierto",D654="Urgente"),RANK(M654,$M$13:$M$787,0)+COUNTIF($M$13:M654,M654)-1,"")</f>
        <v/>
      </c>
      <c r="O654" s="70" t="str">
        <f>IF(AND(C654="Abierto",D654="Alta"),A654,"")</f>
        <v/>
      </c>
      <c r="P654" s="70" t="str">
        <f ca="1">IF(AND(C654="Abierto",D654="Alta"),TODAY()-E654,"")</f>
        <v/>
      </c>
      <c r="Q654" s="70" t="str">
        <f>IF(AND(C654="Abierto",D654="Alta"),RANK(P654,$P$13:$P$787,0)+COUNTIF($P$13:P654,P654)-1+MAX(N:N),"")</f>
        <v/>
      </c>
      <c r="R654" s="70" t="str">
        <f>IF(AND(C654="Abierto",D654="Media"),A654,"")</f>
        <v/>
      </c>
      <c r="S654" s="70" t="str">
        <f ca="1">IF(AND(C654="Abierto",D654="Media"),TODAY()-E654,"")</f>
        <v/>
      </c>
      <c r="T654" s="70" t="str">
        <f>IF(AND(C654="Abierto",D654="Media"),RANK(S654,$S$13:$S$787,0)+COUNTIF($S$13:S654,S654)-1+MAX(N:N,Q:Q),"")</f>
        <v/>
      </c>
      <c r="U654" s="70" t="str">
        <f>IF(AND(C654="Abierto",D654="Baja"),A654,"")</f>
        <v/>
      </c>
      <c r="V654" s="70" t="str">
        <f ca="1">IF(AND(C654="Abierto",D654="Baja"),TODAY()-E654,"")</f>
        <v/>
      </c>
      <c r="W654" s="70" t="str">
        <f>IF(AND(C654="Abierto",D654="Baja"),RANK(V654,$V$13:$V$787,0)+COUNTIF($V$13:V654,V654)-1+MAX(N:N,Q:Q,T:T),"")</f>
        <v/>
      </c>
      <c r="X654" s="83" t="str">
        <f>IF(OR(C654="Resuelto",C654=""),"",SUM(N654,Q654,T654,W654))</f>
        <v/>
      </c>
      <c r="Y654" s="83" t="str">
        <f>IF(OR(C654="Resuelto",C654=""),"",SUM(M654,P654,S654,V654))</f>
        <v/>
      </c>
      <c r="Z654" s="83" t="str">
        <f>IF(OR(C654="Resuelto",C654=""),"",SUM(L654,O654,R654,U654))</f>
        <v/>
      </c>
      <c r="AA654" s="16">
        <v>863</v>
      </c>
      <c r="AB654" s="16" t="str">
        <f t="shared" si="20"/>
        <v/>
      </c>
      <c r="AC654" s="71" t="str">
        <f t="shared" si="21"/>
        <v/>
      </c>
      <c r="AH654" s="74" t="str">
        <f>IF(AI654="","",MAX($AH$5:AH653)+1)</f>
        <v/>
      </c>
      <c r="AI654" s="23" t="str">
        <f>IF(G653="","",IF(COUNTIF($AI$11:AI653,G653)=0,G653,""))</f>
        <v/>
      </c>
      <c r="AJ654" s="23" t="str">
        <f t="shared" si="22"/>
        <v/>
      </c>
      <c r="AK654" s="69"/>
    </row>
    <row r="655" spans="1:37" x14ac:dyDescent="0.25">
      <c r="A655" s="81"/>
      <c r="B655" s="81"/>
      <c r="C655" s="81"/>
      <c r="D655" s="81"/>
      <c r="E655" s="80"/>
      <c r="F655" s="80"/>
      <c r="G655" s="81"/>
      <c r="H655" s="80"/>
      <c r="I655" s="82" t="str">
        <f t="shared" si="19"/>
        <v/>
      </c>
      <c r="J655" s="82"/>
      <c r="K655" s="82"/>
      <c r="L655" s="70" t="str">
        <f>IF(AND(C655="Abierto",D655="Urgente"),A655,"")</f>
        <v/>
      </c>
      <c r="M655" s="70" t="str">
        <f ca="1">IF(AND(C655="Abierto",D655="Urgente"),TODAY()-E655,"")</f>
        <v/>
      </c>
      <c r="N655" s="70" t="str">
        <f>IF(AND(C655="Abierto",D655="Urgente"),RANK(M655,$M$13:$M$787,0)+COUNTIF($M$13:M655,M655)-1,"")</f>
        <v/>
      </c>
      <c r="O655" s="70" t="str">
        <f>IF(AND(C655="Abierto",D655="Alta"),A655,"")</f>
        <v/>
      </c>
      <c r="P655" s="70" t="str">
        <f ca="1">IF(AND(C655="Abierto",D655="Alta"),TODAY()-E655,"")</f>
        <v/>
      </c>
      <c r="Q655" s="70" t="str">
        <f>IF(AND(C655="Abierto",D655="Alta"),RANK(P655,$P$13:$P$787,0)+COUNTIF($P$13:P655,P655)-1+MAX(N:N),"")</f>
        <v/>
      </c>
      <c r="R655" s="70" t="str">
        <f>IF(AND(C655="Abierto",D655="Media"),A655,"")</f>
        <v/>
      </c>
      <c r="S655" s="70" t="str">
        <f ca="1">IF(AND(C655="Abierto",D655="Media"),TODAY()-E655,"")</f>
        <v/>
      </c>
      <c r="T655" s="70" t="str">
        <f>IF(AND(C655="Abierto",D655="Media"),RANK(S655,$S$13:$S$787,0)+COUNTIF($S$13:S655,S655)-1+MAX(N:N,Q:Q),"")</f>
        <v/>
      </c>
      <c r="U655" s="70" t="str">
        <f>IF(AND(C655="Abierto",D655="Baja"),A655,"")</f>
        <v/>
      </c>
      <c r="V655" s="70" t="str">
        <f ca="1">IF(AND(C655="Abierto",D655="Baja"),TODAY()-E655,"")</f>
        <v/>
      </c>
      <c r="W655" s="70" t="str">
        <f>IF(AND(C655="Abierto",D655="Baja"),RANK(V655,$V$13:$V$787,0)+COUNTIF($V$13:V655,V655)-1+MAX(N:N,Q:Q,T:T),"")</f>
        <v/>
      </c>
      <c r="X655" s="83" t="str">
        <f>IF(OR(C655="Resuelto",C655=""),"",SUM(N655,Q655,T655,W655))</f>
        <v/>
      </c>
      <c r="Y655" s="83" t="str">
        <f>IF(OR(C655="Resuelto",C655=""),"",SUM(M655,P655,S655,V655))</f>
        <v/>
      </c>
      <c r="Z655" s="83" t="str">
        <f>IF(OR(C655="Resuelto",C655=""),"",SUM(L655,O655,R655,U655))</f>
        <v/>
      </c>
      <c r="AA655" s="16">
        <v>864</v>
      </c>
      <c r="AB655" s="16" t="str">
        <f t="shared" si="20"/>
        <v/>
      </c>
      <c r="AC655" s="71" t="str">
        <f t="shared" si="21"/>
        <v/>
      </c>
      <c r="AH655" s="74" t="str">
        <f>IF(AI655="","",MAX($AH$5:AH654)+1)</f>
        <v/>
      </c>
      <c r="AI655" s="23" t="str">
        <f>IF(G654="","",IF(COUNTIF($AI$11:AI654,G654)=0,G654,""))</f>
        <v/>
      </c>
      <c r="AJ655" s="23" t="str">
        <f t="shared" si="22"/>
        <v/>
      </c>
      <c r="AK655" s="69"/>
    </row>
    <row r="656" spans="1:37" x14ac:dyDescent="0.25">
      <c r="A656" s="81"/>
      <c r="B656" s="81"/>
      <c r="C656" s="81"/>
      <c r="D656" s="81"/>
      <c r="E656" s="80"/>
      <c r="F656" s="80"/>
      <c r="G656" s="81"/>
      <c r="H656" s="80"/>
      <c r="I656" s="82" t="str">
        <f t="shared" si="19"/>
        <v/>
      </c>
      <c r="J656" s="82"/>
      <c r="K656" s="82"/>
      <c r="L656" s="70" t="str">
        <f>IF(AND(C656="Abierto",D656="Urgente"),A656,"")</f>
        <v/>
      </c>
      <c r="M656" s="70" t="str">
        <f ca="1">IF(AND(C656="Abierto",D656="Urgente"),TODAY()-E656,"")</f>
        <v/>
      </c>
      <c r="N656" s="70" t="str">
        <f>IF(AND(C656="Abierto",D656="Urgente"),RANK(M656,$M$13:$M$787,0)+COUNTIF($M$13:M656,M656)-1,"")</f>
        <v/>
      </c>
      <c r="O656" s="70" t="str">
        <f>IF(AND(C656="Abierto",D656="Alta"),A656,"")</f>
        <v/>
      </c>
      <c r="P656" s="70" t="str">
        <f ca="1">IF(AND(C656="Abierto",D656="Alta"),TODAY()-E656,"")</f>
        <v/>
      </c>
      <c r="Q656" s="70" t="str">
        <f>IF(AND(C656="Abierto",D656="Alta"),RANK(P656,$P$13:$P$787,0)+COUNTIF($P$13:P656,P656)-1+MAX(N:N),"")</f>
        <v/>
      </c>
      <c r="R656" s="70" t="str">
        <f>IF(AND(C656="Abierto",D656="Media"),A656,"")</f>
        <v/>
      </c>
      <c r="S656" s="70" t="str">
        <f ca="1">IF(AND(C656="Abierto",D656="Media"),TODAY()-E656,"")</f>
        <v/>
      </c>
      <c r="T656" s="70" t="str">
        <f>IF(AND(C656="Abierto",D656="Media"),RANK(S656,$S$13:$S$787,0)+COUNTIF($S$13:S656,S656)-1+MAX(N:N,Q:Q),"")</f>
        <v/>
      </c>
      <c r="U656" s="70" t="str">
        <f>IF(AND(C656="Abierto",D656="Baja"),A656,"")</f>
        <v/>
      </c>
      <c r="V656" s="70" t="str">
        <f ca="1">IF(AND(C656="Abierto",D656="Baja"),TODAY()-E656,"")</f>
        <v/>
      </c>
      <c r="W656" s="70" t="str">
        <f>IF(AND(C656="Abierto",D656="Baja"),RANK(V656,$V$13:$V$787,0)+COUNTIF($V$13:V656,V656)-1+MAX(N:N,Q:Q,T:T),"")</f>
        <v/>
      </c>
      <c r="X656" s="83" t="str">
        <f>IF(OR(C656="Resuelto",C656=""),"",SUM(N656,Q656,T656,W656))</f>
        <v/>
      </c>
      <c r="Y656" s="83" t="str">
        <f>IF(OR(C656="Resuelto",C656=""),"",SUM(M656,P656,S656,V656))</f>
        <v/>
      </c>
      <c r="Z656" s="83" t="str">
        <f>IF(OR(C656="Resuelto",C656=""),"",SUM(L656,O656,R656,U656))</f>
        <v/>
      </c>
      <c r="AA656" s="16">
        <v>865</v>
      </c>
      <c r="AB656" s="16" t="str">
        <f t="shared" si="20"/>
        <v/>
      </c>
      <c r="AC656" s="71" t="str">
        <f t="shared" si="21"/>
        <v/>
      </c>
      <c r="AH656" s="74" t="str">
        <f>IF(AI656="","",MAX($AH$5:AH655)+1)</f>
        <v/>
      </c>
      <c r="AI656" s="23" t="str">
        <f>IF(G655="","",IF(COUNTIF($AI$11:AI655,G655)=0,G655,""))</f>
        <v/>
      </c>
      <c r="AJ656" s="23" t="str">
        <f t="shared" si="22"/>
        <v/>
      </c>
      <c r="AK656" s="69"/>
    </row>
    <row r="657" spans="1:37" x14ac:dyDescent="0.25">
      <c r="A657" s="81"/>
      <c r="B657" s="81"/>
      <c r="C657" s="81"/>
      <c r="D657" s="81"/>
      <c r="E657" s="80"/>
      <c r="F657" s="80"/>
      <c r="G657" s="81"/>
      <c r="H657" s="80"/>
      <c r="I657" s="82" t="str">
        <f t="shared" si="19"/>
        <v/>
      </c>
      <c r="J657" s="82"/>
      <c r="K657" s="82"/>
      <c r="L657" s="70" t="str">
        <f>IF(AND(C657="Abierto",D657="Urgente"),A657,"")</f>
        <v/>
      </c>
      <c r="M657" s="70" t="str">
        <f ca="1">IF(AND(C657="Abierto",D657="Urgente"),TODAY()-E657,"")</f>
        <v/>
      </c>
      <c r="N657" s="70" t="str">
        <f>IF(AND(C657="Abierto",D657="Urgente"),RANK(M657,$M$13:$M$787,0)+COUNTIF($M$13:M657,M657)-1,"")</f>
        <v/>
      </c>
      <c r="O657" s="70" t="str">
        <f>IF(AND(C657="Abierto",D657="Alta"),A657,"")</f>
        <v/>
      </c>
      <c r="P657" s="70" t="str">
        <f ca="1">IF(AND(C657="Abierto",D657="Alta"),TODAY()-E657,"")</f>
        <v/>
      </c>
      <c r="Q657" s="70" t="str">
        <f>IF(AND(C657="Abierto",D657="Alta"),RANK(P657,$P$13:$P$787,0)+COUNTIF($P$13:P657,P657)-1+MAX(N:N),"")</f>
        <v/>
      </c>
      <c r="R657" s="70" t="str">
        <f>IF(AND(C657="Abierto",D657="Media"),A657,"")</f>
        <v/>
      </c>
      <c r="S657" s="70" t="str">
        <f ca="1">IF(AND(C657="Abierto",D657="Media"),TODAY()-E657,"")</f>
        <v/>
      </c>
      <c r="T657" s="70" t="str">
        <f>IF(AND(C657="Abierto",D657="Media"),RANK(S657,$S$13:$S$787,0)+COUNTIF($S$13:S657,S657)-1+MAX(N:N,Q:Q),"")</f>
        <v/>
      </c>
      <c r="U657" s="70" t="str">
        <f>IF(AND(C657="Abierto",D657="Baja"),A657,"")</f>
        <v/>
      </c>
      <c r="V657" s="70" t="str">
        <f ca="1">IF(AND(C657="Abierto",D657="Baja"),TODAY()-E657,"")</f>
        <v/>
      </c>
      <c r="W657" s="70" t="str">
        <f>IF(AND(C657="Abierto",D657="Baja"),RANK(V657,$V$13:$V$787,0)+COUNTIF($V$13:V657,V657)-1+MAX(N:N,Q:Q,T:T),"")</f>
        <v/>
      </c>
      <c r="X657" s="83" t="str">
        <f>IF(OR(C657="Resuelto",C657=""),"",SUM(N657,Q657,T657,W657))</f>
        <v/>
      </c>
      <c r="Y657" s="83" t="str">
        <f>IF(OR(C657="Resuelto",C657=""),"",SUM(M657,P657,S657,V657))</f>
        <v/>
      </c>
      <c r="Z657" s="83" t="str">
        <f>IF(OR(C657="Resuelto",C657=""),"",SUM(L657,O657,R657,U657))</f>
        <v/>
      </c>
      <c r="AA657" s="16">
        <v>866</v>
      </c>
      <c r="AB657" s="16" t="str">
        <f t="shared" si="20"/>
        <v/>
      </c>
      <c r="AC657" s="71" t="str">
        <f t="shared" si="21"/>
        <v/>
      </c>
      <c r="AH657" s="74" t="str">
        <f>IF(AI657="","",MAX($AH$5:AH656)+1)</f>
        <v/>
      </c>
      <c r="AI657" s="23" t="str">
        <f>IF(G656="","",IF(COUNTIF($AI$11:AI656,G656)=0,G656,""))</f>
        <v/>
      </c>
      <c r="AJ657" s="23" t="str">
        <f t="shared" si="22"/>
        <v/>
      </c>
      <c r="AK657" s="69"/>
    </row>
    <row r="658" spans="1:37" x14ac:dyDescent="0.25">
      <c r="A658" s="81"/>
      <c r="B658" s="81"/>
      <c r="C658" s="81"/>
      <c r="D658" s="81"/>
      <c r="E658" s="80"/>
      <c r="F658" s="80"/>
      <c r="G658" s="81"/>
      <c r="H658" s="80"/>
      <c r="I658" s="82" t="str">
        <f t="shared" si="19"/>
        <v/>
      </c>
      <c r="J658" s="82"/>
      <c r="K658" s="82"/>
      <c r="L658" s="70" t="str">
        <f>IF(AND(C658="Abierto",D658="Urgente"),A658,"")</f>
        <v/>
      </c>
      <c r="M658" s="70" t="str">
        <f ca="1">IF(AND(C658="Abierto",D658="Urgente"),TODAY()-E658,"")</f>
        <v/>
      </c>
      <c r="N658" s="70" t="str">
        <f>IF(AND(C658="Abierto",D658="Urgente"),RANK(M658,$M$13:$M$787,0)+COUNTIF($M$13:M658,M658)-1,"")</f>
        <v/>
      </c>
      <c r="O658" s="70" t="str">
        <f>IF(AND(C658="Abierto",D658="Alta"),A658,"")</f>
        <v/>
      </c>
      <c r="P658" s="70" t="str">
        <f ca="1">IF(AND(C658="Abierto",D658="Alta"),TODAY()-E658,"")</f>
        <v/>
      </c>
      <c r="Q658" s="70" t="str">
        <f>IF(AND(C658="Abierto",D658="Alta"),RANK(P658,$P$13:$P$787,0)+COUNTIF($P$13:P658,P658)-1+MAX(N:N),"")</f>
        <v/>
      </c>
      <c r="R658" s="70" t="str">
        <f>IF(AND(C658="Abierto",D658="Media"),A658,"")</f>
        <v/>
      </c>
      <c r="S658" s="70" t="str">
        <f ca="1">IF(AND(C658="Abierto",D658="Media"),TODAY()-E658,"")</f>
        <v/>
      </c>
      <c r="T658" s="70" t="str">
        <f>IF(AND(C658="Abierto",D658="Media"),RANK(S658,$S$13:$S$787,0)+COUNTIF($S$13:S658,S658)-1+MAX(N:N,Q:Q),"")</f>
        <v/>
      </c>
      <c r="U658" s="70" t="str">
        <f>IF(AND(C658="Abierto",D658="Baja"),A658,"")</f>
        <v/>
      </c>
      <c r="V658" s="70" t="str">
        <f ca="1">IF(AND(C658="Abierto",D658="Baja"),TODAY()-E658,"")</f>
        <v/>
      </c>
      <c r="W658" s="70" t="str">
        <f>IF(AND(C658="Abierto",D658="Baja"),RANK(V658,$V$13:$V$787,0)+COUNTIF($V$13:V658,V658)-1+MAX(N:N,Q:Q,T:T),"")</f>
        <v/>
      </c>
      <c r="X658" s="83" t="str">
        <f>IF(OR(C658="Resuelto",C658=""),"",SUM(N658,Q658,T658,W658))</f>
        <v/>
      </c>
      <c r="Y658" s="83" t="str">
        <f>IF(OR(C658="Resuelto",C658=""),"",SUM(M658,P658,S658,V658))</f>
        <v/>
      </c>
      <c r="Z658" s="83" t="str">
        <f>IF(OR(C658="Resuelto",C658=""),"",SUM(L658,O658,R658,U658))</f>
        <v/>
      </c>
      <c r="AA658" s="16">
        <v>867</v>
      </c>
      <c r="AB658" s="16" t="str">
        <f t="shared" si="20"/>
        <v/>
      </c>
      <c r="AC658" s="71" t="str">
        <f t="shared" si="21"/>
        <v/>
      </c>
      <c r="AH658" s="74" t="str">
        <f>IF(AI658="","",MAX($AH$5:AH657)+1)</f>
        <v/>
      </c>
      <c r="AI658" s="23" t="str">
        <f>IF(G657="","",IF(COUNTIF($AI$11:AI657,G657)=0,G657,""))</f>
        <v/>
      </c>
      <c r="AJ658" s="23" t="str">
        <f t="shared" si="22"/>
        <v/>
      </c>
      <c r="AK658" s="69"/>
    </row>
    <row r="659" spans="1:37" x14ac:dyDescent="0.25">
      <c r="A659" s="81"/>
      <c r="B659" s="81"/>
      <c r="C659" s="81"/>
      <c r="D659" s="81"/>
      <c r="E659" s="80"/>
      <c r="F659" s="80"/>
      <c r="G659" s="81"/>
      <c r="H659" s="80"/>
      <c r="I659" s="82" t="str">
        <f t="shared" si="19"/>
        <v/>
      </c>
      <c r="J659" s="82"/>
      <c r="K659" s="82"/>
      <c r="L659" s="70" t="str">
        <f>IF(AND(C659="Abierto",D659="Urgente"),A659,"")</f>
        <v/>
      </c>
      <c r="M659" s="70" t="str">
        <f ca="1">IF(AND(C659="Abierto",D659="Urgente"),TODAY()-E659,"")</f>
        <v/>
      </c>
      <c r="N659" s="70" t="str">
        <f>IF(AND(C659="Abierto",D659="Urgente"),RANK(M659,$M$13:$M$787,0)+COUNTIF($M$13:M659,M659)-1,"")</f>
        <v/>
      </c>
      <c r="O659" s="70" t="str">
        <f>IF(AND(C659="Abierto",D659="Alta"),A659,"")</f>
        <v/>
      </c>
      <c r="P659" s="70" t="str">
        <f ca="1">IF(AND(C659="Abierto",D659="Alta"),TODAY()-E659,"")</f>
        <v/>
      </c>
      <c r="Q659" s="70" t="str">
        <f>IF(AND(C659="Abierto",D659="Alta"),RANK(P659,$P$13:$P$787,0)+COUNTIF($P$13:P659,P659)-1+MAX(N:N),"")</f>
        <v/>
      </c>
      <c r="R659" s="70" t="str">
        <f>IF(AND(C659="Abierto",D659="Media"),A659,"")</f>
        <v/>
      </c>
      <c r="S659" s="70" t="str">
        <f ca="1">IF(AND(C659="Abierto",D659="Media"),TODAY()-E659,"")</f>
        <v/>
      </c>
      <c r="T659" s="70" t="str">
        <f>IF(AND(C659="Abierto",D659="Media"),RANK(S659,$S$13:$S$787,0)+COUNTIF($S$13:S659,S659)-1+MAX(N:N,Q:Q),"")</f>
        <v/>
      </c>
      <c r="U659" s="70" t="str">
        <f>IF(AND(C659="Abierto",D659="Baja"),A659,"")</f>
        <v/>
      </c>
      <c r="V659" s="70" t="str">
        <f ca="1">IF(AND(C659="Abierto",D659="Baja"),TODAY()-E659,"")</f>
        <v/>
      </c>
      <c r="W659" s="70" t="str">
        <f>IF(AND(C659="Abierto",D659="Baja"),RANK(V659,$V$13:$V$787,0)+COUNTIF($V$13:V659,V659)-1+MAX(N:N,Q:Q,T:T),"")</f>
        <v/>
      </c>
      <c r="X659" s="83" t="str">
        <f>IF(OR(C659="Resuelto",C659=""),"",SUM(N659,Q659,T659,W659))</f>
        <v/>
      </c>
      <c r="Y659" s="83" t="str">
        <f>IF(OR(C659="Resuelto",C659=""),"",SUM(M659,P659,S659,V659))</f>
        <v/>
      </c>
      <c r="Z659" s="83" t="str">
        <f>IF(OR(C659="Resuelto",C659=""),"",SUM(L659,O659,R659,U659))</f>
        <v/>
      </c>
      <c r="AA659" s="16">
        <v>868</v>
      </c>
      <c r="AB659" s="16" t="str">
        <f t="shared" si="20"/>
        <v/>
      </c>
      <c r="AC659" s="71" t="str">
        <f t="shared" si="21"/>
        <v/>
      </c>
      <c r="AH659" s="74" t="str">
        <f>IF(AI659="","",MAX($AH$5:AH658)+1)</f>
        <v/>
      </c>
      <c r="AI659" s="23" t="str">
        <f>IF(G658="","",IF(COUNTIF($AI$11:AI658,G658)=0,G658,""))</f>
        <v/>
      </c>
      <c r="AJ659" s="23" t="str">
        <f t="shared" si="22"/>
        <v/>
      </c>
      <c r="AK659" s="69"/>
    </row>
    <row r="660" spans="1:37" x14ac:dyDescent="0.25">
      <c r="A660" s="81"/>
      <c r="B660" s="81"/>
      <c r="C660" s="81"/>
      <c r="D660" s="81"/>
      <c r="E660" s="80"/>
      <c r="F660" s="80"/>
      <c r="G660" s="81"/>
      <c r="H660" s="80"/>
      <c r="I660" s="82" t="str">
        <f t="shared" si="19"/>
        <v/>
      </c>
      <c r="J660" s="82"/>
      <c r="K660" s="82"/>
      <c r="L660" s="70" t="str">
        <f>IF(AND(C660="Abierto",D660="Urgente"),A660,"")</f>
        <v/>
      </c>
      <c r="M660" s="70" t="str">
        <f ca="1">IF(AND(C660="Abierto",D660="Urgente"),TODAY()-E660,"")</f>
        <v/>
      </c>
      <c r="N660" s="70" t="str">
        <f>IF(AND(C660="Abierto",D660="Urgente"),RANK(M660,$M$13:$M$787,0)+COUNTIF($M$13:M660,M660)-1,"")</f>
        <v/>
      </c>
      <c r="O660" s="70" t="str">
        <f>IF(AND(C660="Abierto",D660="Alta"),A660,"")</f>
        <v/>
      </c>
      <c r="P660" s="70" t="str">
        <f ca="1">IF(AND(C660="Abierto",D660="Alta"),TODAY()-E660,"")</f>
        <v/>
      </c>
      <c r="Q660" s="70" t="str">
        <f>IF(AND(C660="Abierto",D660="Alta"),RANK(P660,$P$13:$P$787,0)+COUNTIF($P$13:P660,P660)-1+MAX(N:N),"")</f>
        <v/>
      </c>
      <c r="R660" s="70" t="str">
        <f>IF(AND(C660="Abierto",D660="Media"),A660,"")</f>
        <v/>
      </c>
      <c r="S660" s="70" t="str">
        <f ca="1">IF(AND(C660="Abierto",D660="Media"),TODAY()-E660,"")</f>
        <v/>
      </c>
      <c r="T660" s="70" t="str">
        <f>IF(AND(C660="Abierto",D660="Media"),RANK(S660,$S$13:$S$787,0)+COUNTIF($S$13:S660,S660)-1+MAX(N:N,Q:Q),"")</f>
        <v/>
      </c>
      <c r="U660" s="70" t="str">
        <f>IF(AND(C660="Abierto",D660="Baja"),A660,"")</f>
        <v/>
      </c>
      <c r="V660" s="70" t="str">
        <f ca="1">IF(AND(C660="Abierto",D660="Baja"),TODAY()-E660,"")</f>
        <v/>
      </c>
      <c r="W660" s="70" t="str">
        <f>IF(AND(C660="Abierto",D660="Baja"),RANK(V660,$V$13:$V$787,0)+COUNTIF($V$13:V660,V660)-1+MAX(N:N,Q:Q,T:T),"")</f>
        <v/>
      </c>
      <c r="X660" s="83" t="str">
        <f>IF(OR(C660="Resuelto",C660=""),"",SUM(N660,Q660,T660,W660))</f>
        <v/>
      </c>
      <c r="Y660" s="83" t="str">
        <f>IF(OR(C660="Resuelto",C660=""),"",SUM(M660,P660,S660,V660))</f>
        <v/>
      </c>
      <c r="Z660" s="83" t="str">
        <f>IF(OR(C660="Resuelto",C660=""),"",SUM(L660,O660,R660,U660))</f>
        <v/>
      </c>
      <c r="AA660" s="16">
        <v>869</v>
      </c>
      <c r="AB660" s="16" t="str">
        <f t="shared" si="20"/>
        <v/>
      </c>
      <c r="AC660" s="71" t="str">
        <f t="shared" si="21"/>
        <v/>
      </c>
      <c r="AH660" s="74" t="str">
        <f>IF(AI660="","",MAX($AH$5:AH659)+1)</f>
        <v/>
      </c>
      <c r="AI660" s="23" t="str">
        <f>IF(G659="","",IF(COUNTIF($AI$11:AI659,G659)=0,G659,""))</f>
        <v/>
      </c>
      <c r="AJ660" s="23" t="str">
        <f t="shared" si="22"/>
        <v/>
      </c>
      <c r="AK660" s="69"/>
    </row>
    <row r="661" spans="1:37" x14ac:dyDescent="0.25">
      <c r="A661" s="81"/>
      <c r="B661" s="81"/>
      <c r="C661" s="81"/>
      <c r="D661" s="81"/>
      <c r="E661" s="80"/>
      <c r="F661" s="80"/>
      <c r="G661" s="81"/>
      <c r="H661" s="80"/>
      <c r="I661" s="82" t="str">
        <f t="shared" si="19"/>
        <v/>
      </c>
      <c r="J661" s="82"/>
      <c r="K661" s="82"/>
      <c r="L661" s="70" t="str">
        <f>IF(AND(C661="Abierto",D661="Urgente"),A661,"")</f>
        <v/>
      </c>
      <c r="M661" s="70" t="str">
        <f ca="1">IF(AND(C661="Abierto",D661="Urgente"),TODAY()-E661,"")</f>
        <v/>
      </c>
      <c r="N661" s="70" t="str">
        <f>IF(AND(C661="Abierto",D661="Urgente"),RANK(M661,$M$13:$M$787,0)+COUNTIF($M$13:M661,M661)-1,"")</f>
        <v/>
      </c>
      <c r="O661" s="70" t="str">
        <f>IF(AND(C661="Abierto",D661="Alta"),A661,"")</f>
        <v/>
      </c>
      <c r="P661" s="70" t="str">
        <f ca="1">IF(AND(C661="Abierto",D661="Alta"),TODAY()-E661,"")</f>
        <v/>
      </c>
      <c r="Q661" s="70" t="str">
        <f>IF(AND(C661="Abierto",D661="Alta"),RANK(P661,$P$13:$P$787,0)+COUNTIF($P$13:P661,P661)-1+MAX(N:N),"")</f>
        <v/>
      </c>
      <c r="R661" s="70" t="str">
        <f>IF(AND(C661="Abierto",D661="Media"),A661,"")</f>
        <v/>
      </c>
      <c r="S661" s="70" t="str">
        <f ca="1">IF(AND(C661="Abierto",D661="Media"),TODAY()-E661,"")</f>
        <v/>
      </c>
      <c r="T661" s="70" t="str">
        <f>IF(AND(C661="Abierto",D661="Media"),RANK(S661,$S$13:$S$787,0)+COUNTIF($S$13:S661,S661)-1+MAX(N:N,Q:Q),"")</f>
        <v/>
      </c>
      <c r="U661" s="70" t="str">
        <f>IF(AND(C661="Abierto",D661="Baja"),A661,"")</f>
        <v/>
      </c>
      <c r="V661" s="70" t="str">
        <f ca="1">IF(AND(C661="Abierto",D661="Baja"),TODAY()-E661,"")</f>
        <v/>
      </c>
      <c r="W661" s="70" t="str">
        <f>IF(AND(C661="Abierto",D661="Baja"),RANK(V661,$V$13:$V$787,0)+COUNTIF($V$13:V661,V661)-1+MAX(N:N,Q:Q,T:T),"")</f>
        <v/>
      </c>
      <c r="X661" s="83" t="str">
        <f>IF(OR(C661="Resuelto",C661=""),"",SUM(N661,Q661,T661,W661))</f>
        <v/>
      </c>
      <c r="Y661" s="83" t="str">
        <f>IF(OR(C661="Resuelto",C661=""),"",SUM(M661,P661,S661,V661))</f>
        <v/>
      </c>
      <c r="Z661" s="83" t="str">
        <f>IF(OR(C661="Resuelto",C661=""),"",SUM(L661,O661,R661,U661))</f>
        <v/>
      </c>
      <c r="AA661" s="16">
        <v>870</v>
      </c>
      <c r="AB661" s="16" t="str">
        <f t="shared" si="20"/>
        <v/>
      </c>
      <c r="AC661" s="71" t="str">
        <f t="shared" si="21"/>
        <v/>
      </c>
      <c r="AH661" s="74" t="str">
        <f>IF(AI661="","",MAX($AH$5:AH660)+1)</f>
        <v/>
      </c>
      <c r="AI661" s="23" t="str">
        <f>IF(G660="","",IF(COUNTIF($AI$11:AI660,G660)=0,G660,""))</f>
        <v/>
      </c>
      <c r="AJ661" s="23" t="str">
        <f t="shared" si="22"/>
        <v/>
      </c>
      <c r="AK661" s="69"/>
    </row>
    <row r="662" spans="1:37" x14ac:dyDescent="0.25">
      <c r="A662" s="81"/>
      <c r="B662" s="81"/>
      <c r="C662" s="81"/>
      <c r="D662" s="81"/>
      <c r="E662" s="80"/>
      <c r="F662" s="80"/>
      <c r="G662" s="81"/>
      <c r="H662" s="80"/>
      <c r="I662" s="82" t="str">
        <f t="shared" si="19"/>
        <v/>
      </c>
      <c r="J662" s="82"/>
      <c r="K662" s="82"/>
      <c r="L662" s="70" t="str">
        <f>IF(AND(C662="Abierto",D662="Urgente"),A662,"")</f>
        <v/>
      </c>
      <c r="M662" s="70" t="str">
        <f ca="1">IF(AND(C662="Abierto",D662="Urgente"),TODAY()-E662,"")</f>
        <v/>
      </c>
      <c r="N662" s="70" t="str">
        <f>IF(AND(C662="Abierto",D662="Urgente"),RANK(M662,$M$13:$M$787,0)+COUNTIF($M$13:M662,M662)-1,"")</f>
        <v/>
      </c>
      <c r="O662" s="70" t="str">
        <f>IF(AND(C662="Abierto",D662="Alta"),A662,"")</f>
        <v/>
      </c>
      <c r="P662" s="70" t="str">
        <f ca="1">IF(AND(C662="Abierto",D662="Alta"),TODAY()-E662,"")</f>
        <v/>
      </c>
      <c r="Q662" s="70" t="str">
        <f>IF(AND(C662="Abierto",D662="Alta"),RANK(P662,$P$13:$P$787,0)+COUNTIF($P$13:P662,P662)-1+MAX(N:N),"")</f>
        <v/>
      </c>
      <c r="R662" s="70" t="str">
        <f>IF(AND(C662="Abierto",D662="Media"),A662,"")</f>
        <v/>
      </c>
      <c r="S662" s="70" t="str">
        <f ca="1">IF(AND(C662="Abierto",D662="Media"),TODAY()-E662,"")</f>
        <v/>
      </c>
      <c r="T662" s="70" t="str">
        <f>IF(AND(C662="Abierto",D662="Media"),RANK(S662,$S$13:$S$787,0)+COUNTIF($S$13:S662,S662)-1+MAX(N:N,Q:Q),"")</f>
        <v/>
      </c>
      <c r="U662" s="70" t="str">
        <f>IF(AND(C662="Abierto",D662="Baja"),A662,"")</f>
        <v/>
      </c>
      <c r="V662" s="70" t="str">
        <f ca="1">IF(AND(C662="Abierto",D662="Baja"),TODAY()-E662,"")</f>
        <v/>
      </c>
      <c r="W662" s="70" t="str">
        <f>IF(AND(C662="Abierto",D662="Baja"),RANK(V662,$V$13:$V$787,0)+COUNTIF($V$13:V662,V662)-1+MAX(N:N,Q:Q,T:T),"")</f>
        <v/>
      </c>
      <c r="X662" s="83" t="str">
        <f>IF(OR(C662="Resuelto",C662=""),"",SUM(N662,Q662,T662,W662))</f>
        <v/>
      </c>
      <c r="Y662" s="83" t="str">
        <f>IF(OR(C662="Resuelto",C662=""),"",SUM(M662,P662,S662,V662))</f>
        <v/>
      </c>
      <c r="Z662" s="83" t="str">
        <f>IF(OR(C662="Resuelto",C662=""),"",SUM(L662,O662,R662,U662))</f>
        <v/>
      </c>
      <c r="AA662" s="16">
        <v>871</v>
      </c>
      <c r="AB662" s="16" t="str">
        <f t="shared" si="20"/>
        <v/>
      </c>
      <c r="AC662" s="71" t="str">
        <f t="shared" si="21"/>
        <v/>
      </c>
      <c r="AH662" s="74" t="str">
        <f>IF(AI662="","",MAX($AH$5:AH661)+1)</f>
        <v/>
      </c>
      <c r="AI662" s="23" t="str">
        <f>IF(G661="","",IF(COUNTIF($AI$11:AI661,G661)=0,G661,""))</f>
        <v/>
      </c>
      <c r="AJ662" s="23" t="str">
        <f t="shared" si="22"/>
        <v/>
      </c>
      <c r="AK662" s="69"/>
    </row>
    <row r="663" spans="1:37" x14ac:dyDescent="0.25">
      <c r="A663" s="81"/>
      <c r="B663" s="81"/>
      <c r="C663" s="81"/>
      <c r="D663" s="81"/>
      <c r="E663" s="80"/>
      <c r="F663" s="80"/>
      <c r="G663" s="81"/>
      <c r="H663" s="80"/>
      <c r="I663" s="82" t="str">
        <f t="shared" si="19"/>
        <v/>
      </c>
      <c r="J663" s="82"/>
      <c r="K663" s="82"/>
      <c r="L663" s="70" t="str">
        <f>IF(AND(C663="Abierto",D663="Urgente"),A663,"")</f>
        <v/>
      </c>
      <c r="M663" s="70" t="str">
        <f ca="1">IF(AND(C663="Abierto",D663="Urgente"),TODAY()-E663,"")</f>
        <v/>
      </c>
      <c r="N663" s="70" t="str">
        <f>IF(AND(C663="Abierto",D663="Urgente"),RANK(M663,$M$13:$M$787,0)+COUNTIF($M$13:M663,M663)-1,"")</f>
        <v/>
      </c>
      <c r="O663" s="70" t="str">
        <f>IF(AND(C663="Abierto",D663="Alta"),A663,"")</f>
        <v/>
      </c>
      <c r="P663" s="70" t="str">
        <f ca="1">IF(AND(C663="Abierto",D663="Alta"),TODAY()-E663,"")</f>
        <v/>
      </c>
      <c r="Q663" s="70" t="str">
        <f>IF(AND(C663="Abierto",D663="Alta"),RANK(P663,$P$13:$P$787,0)+COUNTIF($P$13:P663,P663)-1+MAX(N:N),"")</f>
        <v/>
      </c>
      <c r="R663" s="70" t="str">
        <f>IF(AND(C663="Abierto",D663="Media"),A663,"")</f>
        <v/>
      </c>
      <c r="S663" s="70" t="str">
        <f ca="1">IF(AND(C663="Abierto",D663="Media"),TODAY()-E663,"")</f>
        <v/>
      </c>
      <c r="T663" s="70" t="str">
        <f>IF(AND(C663="Abierto",D663="Media"),RANK(S663,$S$13:$S$787,0)+COUNTIF($S$13:S663,S663)-1+MAX(N:N,Q:Q),"")</f>
        <v/>
      </c>
      <c r="U663" s="70" t="str">
        <f>IF(AND(C663="Abierto",D663="Baja"),A663,"")</f>
        <v/>
      </c>
      <c r="V663" s="70" t="str">
        <f ca="1">IF(AND(C663="Abierto",D663="Baja"),TODAY()-E663,"")</f>
        <v/>
      </c>
      <c r="W663" s="70" t="str">
        <f>IF(AND(C663="Abierto",D663="Baja"),RANK(V663,$V$13:$V$787,0)+COUNTIF($V$13:V663,V663)-1+MAX(N:N,Q:Q,T:T),"")</f>
        <v/>
      </c>
      <c r="X663" s="83" t="str">
        <f>IF(OR(C663="Resuelto",C663=""),"",SUM(N663,Q663,T663,W663))</f>
        <v/>
      </c>
      <c r="Y663" s="83" t="str">
        <f>IF(OR(C663="Resuelto",C663=""),"",SUM(M663,P663,S663,V663))</f>
        <v/>
      </c>
      <c r="Z663" s="83" t="str">
        <f>IF(OR(C663="Resuelto",C663=""),"",SUM(L663,O663,R663,U663))</f>
        <v/>
      </c>
      <c r="AA663" s="16">
        <v>872</v>
      </c>
      <c r="AB663" s="16" t="str">
        <f t="shared" si="20"/>
        <v/>
      </c>
      <c r="AC663" s="71" t="str">
        <f t="shared" si="21"/>
        <v/>
      </c>
      <c r="AH663" s="74" t="str">
        <f>IF(AI663="","",MAX($AH$5:AH662)+1)</f>
        <v/>
      </c>
      <c r="AI663" s="23" t="str">
        <f>IF(G662="","",IF(COUNTIF($AI$11:AI662,G662)=0,G662,""))</f>
        <v/>
      </c>
      <c r="AJ663" s="23" t="str">
        <f t="shared" si="22"/>
        <v/>
      </c>
      <c r="AK663" s="69"/>
    </row>
    <row r="664" spans="1:37" x14ac:dyDescent="0.25">
      <c r="A664" s="81"/>
      <c r="B664" s="81"/>
      <c r="C664" s="81"/>
      <c r="D664" s="81"/>
      <c r="E664" s="80"/>
      <c r="F664" s="80"/>
      <c r="G664" s="81"/>
      <c r="H664" s="80"/>
      <c r="I664" s="82" t="str">
        <f t="shared" si="19"/>
        <v/>
      </c>
      <c r="J664" s="82"/>
      <c r="K664" s="82"/>
      <c r="L664" s="70" t="str">
        <f>IF(AND(C664="Abierto",D664="Urgente"),A664,"")</f>
        <v/>
      </c>
      <c r="M664" s="70" t="str">
        <f ca="1">IF(AND(C664="Abierto",D664="Urgente"),TODAY()-E664,"")</f>
        <v/>
      </c>
      <c r="N664" s="70" t="str">
        <f>IF(AND(C664="Abierto",D664="Urgente"),RANK(M664,$M$13:$M$787,0)+COUNTIF($M$13:M664,M664)-1,"")</f>
        <v/>
      </c>
      <c r="O664" s="70" t="str">
        <f>IF(AND(C664="Abierto",D664="Alta"),A664,"")</f>
        <v/>
      </c>
      <c r="P664" s="70" t="str">
        <f ca="1">IF(AND(C664="Abierto",D664="Alta"),TODAY()-E664,"")</f>
        <v/>
      </c>
      <c r="Q664" s="70" t="str">
        <f>IF(AND(C664="Abierto",D664="Alta"),RANK(P664,$P$13:$P$787,0)+COUNTIF($P$13:P664,P664)-1+MAX(N:N),"")</f>
        <v/>
      </c>
      <c r="R664" s="70" t="str">
        <f>IF(AND(C664="Abierto",D664="Media"),A664,"")</f>
        <v/>
      </c>
      <c r="S664" s="70" t="str">
        <f ca="1">IF(AND(C664="Abierto",D664="Media"),TODAY()-E664,"")</f>
        <v/>
      </c>
      <c r="T664" s="70" t="str">
        <f>IF(AND(C664="Abierto",D664="Media"),RANK(S664,$S$13:$S$787,0)+COUNTIF($S$13:S664,S664)-1+MAX(N:N,Q:Q),"")</f>
        <v/>
      </c>
      <c r="U664" s="70" t="str">
        <f>IF(AND(C664="Abierto",D664="Baja"),A664,"")</f>
        <v/>
      </c>
      <c r="V664" s="70" t="str">
        <f ca="1">IF(AND(C664="Abierto",D664="Baja"),TODAY()-E664,"")</f>
        <v/>
      </c>
      <c r="W664" s="70" t="str">
        <f>IF(AND(C664="Abierto",D664="Baja"),RANK(V664,$V$13:$V$787,0)+COUNTIF($V$13:V664,V664)-1+MAX(N:N,Q:Q,T:T),"")</f>
        <v/>
      </c>
      <c r="X664" s="83" t="str">
        <f>IF(OR(C664="Resuelto",C664=""),"",SUM(N664,Q664,T664,W664))</f>
        <v/>
      </c>
      <c r="Y664" s="83" t="str">
        <f>IF(OR(C664="Resuelto",C664=""),"",SUM(M664,P664,S664,V664))</f>
        <v/>
      </c>
      <c r="Z664" s="83" t="str">
        <f>IF(OR(C664="Resuelto",C664=""),"",SUM(L664,O664,R664,U664))</f>
        <v/>
      </c>
      <c r="AA664" s="16">
        <v>873</v>
      </c>
      <c r="AB664" s="16" t="str">
        <f t="shared" si="20"/>
        <v/>
      </c>
      <c r="AC664" s="71" t="str">
        <f t="shared" si="21"/>
        <v/>
      </c>
      <c r="AH664" s="74" t="str">
        <f>IF(AI664="","",MAX($AH$5:AH663)+1)</f>
        <v/>
      </c>
      <c r="AI664" s="23" t="str">
        <f>IF(G663="","",IF(COUNTIF($AI$11:AI663,G663)=0,G663,""))</f>
        <v/>
      </c>
      <c r="AJ664" s="23" t="str">
        <f t="shared" si="22"/>
        <v/>
      </c>
      <c r="AK664" s="69"/>
    </row>
    <row r="665" spans="1:37" x14ac:dyDescent="0.25">
      <c r="A665" s="81"/>
      <c r="B665" s="81"/>
      <c r="C665" s="81"/>
      <c r="D665" s="81"/>
      <c r="E665" s="80"/>
      <c r="F665" s="80"/>
      <c r="G665" s="81"/>
      <c r="H665" s="80"/>
      <c r="I665" s="82" t="str">
        <f t="shared" si="19"/>
        <v/>
      </c>
      <c r="J665" s="82"/>
      <c r="K665" s="82"/>
      <c r="L665" s="70" t="str">
        <f>IF(AND(C665="Abierto",D665="Urgente"),A665,"")</f>
        <v/>
      </c>
      <c r="M665" s="70" t="str">
        <f ca="1">IF(AND(C665="Abierto",D665="Urgente"),TODAY()-E665,"")</f>
        <v/>
      </c>
      <c r="N665" s="70" t="str">
        <f>IF(AND(C665="Abierto",D665="Urgente"),RANK(M665,$M$13:$M$787,0)+COUNTIF($M$13:M665,M665)-1,"")</f>
        <v/>
      </c>
      <c r="O665" s="70" t="str">
        <f>IF(AND(C665="Abierto",D665="Alta"),A665,"")</f>
        <v/>
      </c>
      <c r="P665" s="70" t="str">
        <f ca="1">IF(AND(C665="Abierto",D665="Alta"),TODAY()-E665,"")</f>
        <v/>
      </c>
      <c r="Q665" s="70" t="str">
        <f>IF(AND(C665="Abierto",D665="Alta"),RANK(P665,$P$13:$P$787,0)+COUNTIF($P$13:P665,P665)-1+MAX(N:N),"")</f>
        <v/>
      </c>
      <c r="R665" s="70" t="str">
        <f>IF(AND(C665="Abierto",D665="Media"),A665,"")</f>
        <v/>
      </c>
      <c r="S665" s="70" t="str">
        <f ca="1">IF(AND(C665="Abierto",D665="Media"),TODAY()-E665,"")</f>
        <v/>
      </c>
      <c r="T665" s="70" t="str">
        <f>IF(AND(C665="Abierto",D665="Media"),RANK(S665,$S$13:$S$787,0)+COUNTIF($S$13:S665,S665)-1+MAX(N:N,Q:Q),"")</f>
        <v/>
      </c>
      <c r="U665" s="70" t="str">
        <f>IF(AND(C665="Abierto",D665="Baja"),A665,"")</f>
        <v/>
      </c>
      <c r="V665" s="70" t="str">
        <f ca="1">IF(AND(C665="Abierto",D665="Baja"),TODAY()-E665,"")</f>
        <v/>
      </c>
      <c r="W665" s="70" t="str">
        <f>IF(AND(C665="Abierto",D665="Baja"),RANK(V665,$V$13:$V$787,0)+COUNTIF($V$13:V665,V665)-1+MAX(N:N,Q:Q,T:T),"")</f>
        <v/>
      </c>
      <c r="X665" s="83" t="str">
        <f>IF(OR(C665="Resuelto",C665=""),"",SUM(N665,Q665,T665,W665))</f>
        <v/>
      </c>
      <c r="Y665" s="83" t="str">
        <f>IF(OR(C665="Resuelto",C665=""),"",SUM(M665,P665,S665,V665))</f>
        <v/>
      </c>
      <c r="Z665" s="83" t="str">
        <f>IF(OR(C665="Resuelto",C665=""),"",SUM(L665,O665,R665,U665))</f>
        <v/>
      </c>
      <c r="AA665" s="16">
        <v>874</v>
      </c>
      <c r="AB665" s="16" t="str">
        <f t="shared" si="20"/>
        <v/>
      </c>
      <c r="AC665" s="71" t="str">
        <f t="shared" si="21"/>
        <v/>
      </c>
      <c r="AH665" s="74" t="str">
        <f>IF(AI665="","",MAX($AH$5:AH664)+1)</f>
        <v/>
      </c>
      <c r="AI665" s="23" t="str">
        <f>IF(G664="","",IF(COUNTIF($AI$11:AI664,G664)=0,G664,""))</f>
        <v/>
      </c>
      <c r="AJ665" s="23" t="str">
        <f t="shared" si="22"/>
        <v/>
      </c>
      <c r="AK665" s="69"/>
    </row>
    <row r="666" spans="1:37" x14ac:dyDescent="0.25">
      <c r="A666" s="81"/>
      <c r="B666" s="81"/>
      <c r="C666" s="81"/>
      <c r="D666" s="81"/>
      <c r="E666" s="80"/>
      <c r="F666" s="80"/>
      <c r="G666" s="81"/>
      <c r="H666" s="80"/>
      <c r="I666" s="82" t="str">
        <f t="shared" si="19"/>
        <v/>
      </c>
      <c r="J666" s="82"/>
      <c r="K666" s="82"/>
      <c r="L666" s="70" t="str">
        <f>IF(AND(C666="Abierto",D666="Urgente"),A666,"")</f>
        <v/>
      </c>
      <c r="M666" s="70" t="str">
        <f ca="1">IF(AND(C666="Abierto",D666="Urgente"),TODAY()-E666,"")</f>
        <v/>
      </c>
      <c r="N666" s="70" t="str">
        <f>IF(AND(C666="Abierto",D666="Urgente"),RANK(M666,$M$13:$M$787,0)+COUNTIF($M$13:M666,M666)-1,"")</f>
        <v/>
      </c>
      <c r="O666" s="70" t="str">
        <f>IF(AND(C666="Abierto",D666="Alta"),A666,"")</f>
        <v/>
      </c>
      <c r="P666" s="70" t="str">
        <f ca="1">IF(AND(C666="Abierto",D666="Alta"),TODAY()-E666,"")</f>
        <v/>
      </c>
      <c r="Q666" s="70" t="str">
        <f>IF(AND(C666="Abierto",D666="Alta"),RANK(P666,$P$13:$P$787,0)+COUNTIF($P$13:P666,P666)-1+MAX(N:N),"")</f>
        <v/>
      </c>
      <c r="R666" s="70" t="str">
        <f>IF(AND(C666="Abierto",D666="Media"),A666,"")</f>
        <v/>
      </c>
      <c r="S666" s="70" t="str">
        <f ca="1">IF(AND(C666="Abierto",D666="Media"),TODAY()-E666,"")</f>
        <v/>
      </c>
      <c r="T666" s="70" t="str">
        <f>IF(AND(C666="Abierto",D666="Media"),RANK(S666,$S$13:$S$787,0)+COUNTIF($S$13:S666,S666)-1+MAX(N:N,Q:Q),"")</f>
        <v/>
      </c>
      <c r="U666" s="70" t="str">
        <f>IF(AND(C666="Abierto",D666="Baja"),A666,"")</f>
        <v/>
      </c>
      <c r="V666" s="70" t="str">
        <f ca="1">IF(AND(C666="Abierto",D666="Baja"),TODAY()-E666,"")</f>
        <v/>
      </c>
      <c r="W666" s="70" t="str">
        <f>IF(AND(C666="Abierto",D666="Baja"),RANK(V666,$V$13:$V$787,0)+COUNTIF($V$13:V666,V666)-1+MAX(N:N,Q:Q,T:T),"")</f>
        <v/>
      </c>
      <c r="X666" s="83" t="str">
        <f>IF(OR(C666="Resuelto",C666=""),"",SUM(N666,Q666,T666,W666))</f>
        <v/>
      </c>
      <c r="Y666" s="83" t="str">
        <f>IF(OR(C666="Resuelto",C666=""),"",SUM(M666,P666,S666,V666))</f>
        <v/>
      </c>
      <c r="Z666" s="83" t="str">
        <f>IF(OR(C666="Resuelto",C666=""),"",SUM(L666,O666,R666,U666))</f>
        <v/>
      </c>
      <c r="AA666" s="16">
        <v>875</v>
      </c>
      <c r="AB666" s="16" t="str">
        <f t="shared" si="20"/>
        <v/>
      </c>
      <c r="AC666" s="71" t="str">
        <f t="shared" si="21"/>
        <v/>
      </c>
      <c r="AH666" s="74" t="str">
        <f>IF(AI666="","",MAX($AH$5:AH665)+1)</f>
        <v/>
      </c>
      <c r="AI666" s="23" t="str">
        <f>IF(G665="","",IF(COUNTIF($AI$11:AI665,G665)=0,G665,""))</f>
        <v/>
      </c>
      <c r="AJ666" s="23" t="str">
        <f t="shared" si="22"/>
        <v/>
      </c>
      <c r="AK666" s="69"/>
    </row>
    <row r="667" spans="1:37" x14ac:dyDescent="0.25">
      <c r="A667" s="81"/>
      <c r="B667" s="81"/>
      <c r="C667" s="81"/>
      <c r="D667" s="81"/>
      <c r="E667" s="80"/>
      <c r="F667" s="80"/>
      <c r="G667" s="81"/>
      <c r="H667" s="80"/>
      <c r="I667" s="82" t="str">
        <f t="shared" si="19"/>
        <v/>
      </c>
      <c r="J667" s="82"/>
      <c r="K667" s="82"/>
      <c r="L667" s="70" t="str">
        <f>IF(AND(C667="Abierto",D667="Urgente"),A667,"")</f>
        <v/>
      </c>
      <c r="M667" s="70" t="str">
        <f ca="1">IF(AND(C667="Abierto",D667="Urgente"),TODAY()-E667,"")</f>
        <v/>
      </c>
      <c r="N667" s="70" t="str">
        <f>IF(AND(C667="Abierto",D667="Urgente"),RANK(M667,$M$13:$M$787,0)+COUNTIF($M$13:M667,M667)-1,"")</f>
        <v/>
      </c>
      <c r="O667" s="70" t="str">
        <f>IF(AND(C667="Abierto",D667="Alta"),A667,"")</f>
        <v/>
      </c>
      <c r="P667" s="70" t="str">
        <f ca="1">IF(AND(C667="Abierto",D667="Alta"),TODAY()-E667,"")</f>
        <v/>
      </c>
      <c r="Q667" s="70" t="str">
        <f>IF(AND(C667="Abierto",D667="Alta"),RANK(P667,$P$13:$P$787,0)+COUNTIF($P$13:P667,P667)-1+MAX(N:N),"")</f>
        <v/>
      </c>
      <c r="R667" s="70" t="str">
        <f>IF(AND(C667="Abierto",D667="Media"),A667,"")</f>
        <v/>
      </c>
      <c r="S667" s="70" t="str">
        <f ca="1">IF(AND(C667="Abierto",D667="Media"),TODAY()-E667,"")</f>
        <v/>
      </c>
      <c r="T667" s="70" t="str">
        <f>IF(AND(C667="Abierto",D667="Media"),RANK(S667,$S$13:$S$787,0)+COUNTIF($S$13:S667,S667)-1+MAX(N:N,Q:Q),"")</f>
        <v/>
      </c>
      <c r="U667" s="70" t="str">
        <f>IF(AND(C667="Abierto",D667="Baja"),A667,"")</f>
        <v/>
      </c>
      <c r="V667" s="70" t="str">
        <f ca="1">IF(AND(C667="Abierto",D667="Baja"),TODAY()-E667,"")</f>
        <v/>
      </c>
      <c r="W667" s="70" t="str">
        <f>IF(AND(C667="Abierto",D667="Baja"),RANK(V667,$V$13:$V$787,0)+COUNTIF($V$13:V667,V667)-1+MAX(N:N,Q:Q,T:T),"")</f>
        <v/>
      </c>
      <c r="X667" s="83" t="str">
        <f>IF(OR(C667="Resuelto",C667=""),"",SUM(N667,Q667,T667,W667))</f>
        <v/>
      </c>
      <c r="Y667" s="83" t="str">
        <f>IF(OR(C667="Resuelto",C667=""),"",SUM(M667,P667,S667,V667))</f>
        <v/>
      </c>
      <c r="Z667" s="83" t="str">
        <f>IF(OR(C667="Resuelto",C667=""),"",SUM(L667,O667,R667,U667))</f>
        <v/>
      </c>
      <c r="AA667" s="16">
        <v>876</v>
      </c>
      <c r="AB667" s="16" t="str">
        <f t="shared" si="20"/>
        <v/>
      </c>
      <c r="AC667" s="71" t="str">
        <f t="shared" si="21"/>
        <v/>
      </c>
      <c r="AH667" s="74" t="str">
        <f>IF(AI667="","",MAX($AH$5:AH666)+1)</f>
        <v/>
      </c>
      <c r="AI667" s="23" t="str">
        <f>IF(G666="","",IF(COUNTIF($AI$11:AI666,G666)=0,G666,""))</f>
        <v/>
      </c>
      <c r="AJ667" s="23" t="str">
        <f t="shared" si="22"/>
        <v/>
      </c>
      <c r="AK667" s="69"/>
    </row>
    <row r="668" spans="1:37" x14ac:dyDescent="0.25">
      <c r="A668" s="81"/>
      <c r="B668" s="81"/>
      <c r="C668" s="81"/>
      <c r="D668" s="81"/>
      <c r="E668" s="80"/>
      <c r="F668" s="80"/>
      <c r="G668" s="81"/>
      <c r="H668" s="80"/>
      <c r="I668" s="82" t="str">
        <f t="shared" si="19"/>
        <v/>
      </c>
      <c r="J668" s="82"/>
      <c r="K668" s="82"/>
      <c r="L668" s="70" t="str">
        <f>IF(AND(C668="Abierto",D668="Urgente"),A668,"")</f>
        <v/>
      </c>
      <c r="M668" s="70" t="str">
        <f ca="1">IF(AND(C668="Abierto",D668="Urgente"),TODAY()-E668,"")</f>
        <v/>
      </c>
      <c r="N668" s="70" t="str">
        <f>IF(AND(C668="Abierto",D668="Urgente"),RANK(M668,$M$13:$M$787,0)+COUNTIF($M$13:M668,M668)-1,"")</f>
        <v/>
      </c>
      <c r="O668" s="70" t="str">
        <f>IF(AND(C668="Abierto",D668="Alta"),A668,"")</f>
        <v/>
      </c>
      <c r="P668" s="70" t="str">
        <f ca="1">IF(AND(C668="Abierto",D668="Alta"),TODAY()-E668,"")</f>
        <v/>
      </c>
      <c r="Q668" s="70" t="str">
        <f>IF(AND(C668="Abierto",D668="Alta"),RANK(P668,$P$13:$P$787,0)+COUNTIF($P$13:P668,P668)-1+MAX(N:N),"")</f>
        <v/>
      </c>
      <c r="R668" s="70" t="str">
        <f>IF(AND(C668="Abierto",D668="Media"),A668,"")</f>
        <v/>
      </c>
      <c r="S668" s="70" t="str">
        <f ca="1">IF(AND(C668="Abierto",D668="Media"),TODAY()-E668,"")</f>
        <v/>
      </c>
      <c r="T668" s="70" t="str">
        <f>IF(AND(C668="Abierto",D668="Media"),RANK(S668,$S$13:$S$787,0)+COUNTIF($S$13:S668,S668)-1+MAX(N:N,Q:Q),"")</f>
        <v/>
      </c>
      <c r="U668" s="70" t="str">
        <f>IF(AND(C668="Abierto",D668="Baja"),A668,"")</f>
        <v/>
      </c>
      <c r="V668" s="70" t="str">
        <f ca="1">IF(AND(C668="Abierto",D668="Baja"),TODAY()-E668,"")</f>
        <v/>
      </c>
      <c r="W668" s="70" t="str">
        <f>IF(AND(C668="Abierto",D668="Baja"),RANK(V668,$V$13:$V$787,0)+COUNTIF($V$13:V668,V668)-1+MAX(N:N,Q:Q,T:T),"")</f>
        <v/>
      </c>
      <c r="X668" s="83" t="str">
        <f>IF(OR(C668="Resuelto",C668=""),"",SUM(N668,Q668,T668,W668))</f>
        <v/>
      </c>
      <c r="Y668" s="83" t="str">
        <f>IF(OR(C668="Resuelto",C668=""),"",SUM(M668,P668,S668,V668))</f>
        <v/>
      </c>
      <c r="Z668" s="83" t="str">
        <f>IF(OR(C668="Resuelto",C668=""),"",SUM(L668,O668,R668,U668))</f>
        <v/>
      </c>
      <c r="AA668" s="16">
        <v>877</v>
      </c>
      <c r="AB668" s="16" t="str">
        <f t="shared" si="20"/>
        <v/>
      </c>
      <c r="AC668" s="71" t="str">
        <f t="shared" si="21"/>
        <v/>
      </c>
      <c r="AH668" s="74" t="str">
        <f>IF(AI668="","",MAX($AH$5:AH667)+1)</f>
        <v/>
      </c>
      <c r="AI668" s="23" t="str">
        <f>IF(G667="","",IF(COUNTIF($AI$11:AI667,G667)=0,G667,""))</f>
        <v/>
      </c>
      <c r="AJ668" s="23" t="str">
        <f t="shared" si="22"/>
        <v/>
      </c>
      <c r="AK668" s="69"/>
    </row>
    <row r="669" spans="1:37" x14ac:dyDescent="0.25">
      <c r="A669" s="81"/>
      <c r="B669" s="81"/>
      <c r="C669" s="81"/>
      <c r="D669" s="81"/>
      <c r="E669" s="80"/>
      <c r="F669" s="80"/>
      <c r="G669" s="81"/>
      <c r="H669" s="80"/>
      <c r="I669" s="82" t="str">
        <f t="shared" si="19"/>
        <v/>
      </c>
      <c r="J669" s="82"/>
      <c r="K669" s="82"/>
      <c r="L669" s="70" t="str">
        <f>IF(AND(C669="Abierto",D669="Urgente"),A669,"")</f>
        <v/>
      </c>
      <c r="M669" s="70" t="str">
        <f ca="1">IF(AND(C669="Abierto",D669="Urgente"),TODAY()-E669,"")</f>
        <v/>
      </c>
      <c r="N669" s="70" t="str">
        <f>IF(AND(C669="Abierto",D669="Urgente"),RANK(M669,$M$13:$M$787,0)+COUNTIF($M$13:M669,M669)-1,"")</f>
        <v/>
      </c>
      <c r="O669" s="70" t="str">
        <f>IF(AND(C669="Abierto",D669="Alta"),A669,"")</f>
        <v/>
      </c>
      <c r="P669" s="70" t="str">
        <f ca="1">IF(AND(C669="Abierto",D669="Alta"),TODAY()-E669,"")</f>
        <v/>
      </c>
      <c r="Q669" s="70" t="str">
        <f>IF(AND(C669="Abierto",D669="Alta"),RANK(P669,$P$13:$P$787,0)+COUNTIF($P$13:P669,P669)-1+MAX(N:N),"")</f>
        <v/>
      </c>
      <c r="R669" s="70" t="str">
        <f>IF(AND(C669="Abierto",D669="Media"),A669,"")</f>
        <v/>
      </c>
      <c r="S669" s="70" t="str">
        <f ca="1">IF(AND(C669="Abierto",D669="Media"),TODAY()-E669,"")</f>
        <v/>
      </c>
      <c r="T669" s="70" t="str">
        <f>IF(AND(C669="Abierto",D669="Media"),RANK(S669,$S$13:$S$787,0)+COUNTIF($S$13:S669,S669)-1+MAX(N:N,Q:Q),"")</f>
        <v/>
      </c>
      <c r="U669" s="70" t="str">
        <f>IF(AND(C669="Abierto",D669="Baja"),A669,"")</f>
        <v/>
      </c>
      <c r="V669" s="70" t="str">
        <f ca="1">IF(AND(C669="Abierto",D669="Baja"),TODAY()-E669,"")</f>
        <v/>
      </c>
      <c r="W669" s="70" t="str">
        <f>IF(AND(C669="Abierto",D669="Baja"),RANK(V669,$V$13:$V$787,0)+COUNTIF($V$13:V669,V669)-1+MAX(N:N,Q:Q,T:T),"")</f>
        <v/>
      </c>
      <c r="X669" s="83" t="str">
        <f>IF(OR(C669="Resuelto",C669=""),"",SUM(N669,Q669,T669,W669))</f>
        <v/>
      </c>
      <c r="Y669" s="83" t="str">
        <f>IF(OR(C669="Resuelto",C669=""),"",SUM(M669,P669,S669,V669))</f>
        <v/>
      </c>
      <c r="Z669" s="83" t="str">
        <f>IF(OR(C669="Resuelto",C669=""),"",SUM(L669,O669,R669,U669))</f>
        <v/>
      </c>
      <c r="AA669" s="16">
        <v>878</v>
      </c>
      <c r="AB669" s="16" t="str">
        <f t="shared" si="20"/>
        <v/>
      </c>
      <c r="AC669" s="71" t="str">
        <f t="shared" si="21"/>
        <v/>
      </c>
      <c r="AH669" s="74" t="str">
        <f>IF(AI669="","",MAX($AH$5:AH668)+1)</f>
        <v/>
      </c>
      <c r="AI669" s="23" t="str">
        <f>IF(G668="","",IF(COUNTIF($AI$11:AI668,G668)=0,G668,""))</f>
        <v/>
      </c>
      <c r="AJ669" s="23" t="str">
        <f t="shared" si="22"/>
        <v/>
      </c>
      <c r="AK669" s="69"/>
    </row>
    <row r="670" spans="1:37" x14ac:dyDescent="0.25">
      <c r="A670" s="81"/>
      <c r="B670" s="81"/>
      <c r="C670" s="81"/>
      <c r="D670" s="81"/>
      <c r="E670" s="80"/>
      <c r="F670" s="80"/>
      <c r="G670" s="81"/>
      <c r="H670" s="80"/>
      <c r="I670" s="82" t="str">
        <f t="shared" si="19"/>
        <v/>
      </c>
      <c r="J670" s="82"/>
      <c r="K670" s="82"/>
      <c r="L670" s="70" t="str">
        <f>IF(AND(C670="Abierto",D670="Urgente"),A670,"")</f>
        <v/>
      </c>
      <c r="M670" s="70" t="str">
        <f ca="1">IF(AND(C670="Abierto",D670="Urgente"),TODAY()-E670,"")</f>
        <v/>
      </c>
      <c r="N670" s="70" t="str">
        <f>IF(AND(C670="Abierto",D670="Urgente"),RANK(M670,$M$13:$M$787,0)+COUNTIF($M$13:M670,M670)-1,"")</f>
        <v/>
      </c>
      <c r="O670" s="70" t="str">
        <f>IF(AND(C670="Abierto",D670="Alta"),A670,"")</f>
        <v/>
      </c>
      <c r="P670" s="70" t="str">
        <f ca="1">IF(AND(C670="Abierto",D670="Alta"),TODAY()-E670,"")</f>
        <v/>
      </c>
      <c r="Q670" s="70" t="str">
        <f>IF(AND(C670="Abierto",D670="Alta"),RANK(P670,$P$13:$P$787,0)+COUNTIF($P$13:P670,P670)-1+MAX(N:N),"")</f>
        <v/>
      </c>
      <c r="R670" s="70" t="str">
        <f>IF(AND(C670="Abierto",D670="Media"),A670,"")</f>
        <v/>
      </c>
      <c r="S670" s="70" t="str">
        <f ca="1">IF(AND(C670="Abierto",D670="Media"),TODAY()-E670,"")</f>
        <v/>
      </c>
      <c r="T670" s="70" t="str">
        <f>IF(AND(C670="Abierto",D670="Media"),RANK(S670,$S$13:$S$787,0)+COUNTIF($S$13:S670,S670)-1+MAX(N:N,Q:Q),"")</f>
        <v/>
      </c>
      <c r="U670" s="70" t="str">
        <f>IF(AND(C670="Abierto",D670="Baja"),A670,"")</f>
        <v/>
      </c>
      <c r="V670" s="70" t="str">
        <f ca="1">IF(AND(C670="Abierto",D670="Baja"),TODAY()-E670,"")</f>
        <v/>
      </c>
      <c r="W670" s="70" t="str">
        <f>IF(AND(C670="Abierto",D670="Baja"),RANK(V670,$V$13:$V$787,0)+COUNTIF($V$13:V670,V670)-1+MAX(N:N,Q:Q,T:T),"")</f>
        <v/>
      </c>
      <c r="X670" s="83" t="str">
        <f>IF(OR(C670="Resuelto",C670=""),"",SUM(N670,Q670,T670,W670))</f>
        <v/>
      </c>
      <c r="Y670" s="83" t="str">
        <f>IF(OR(C670="Resuelto",C670=""),"",SUM(M670,P670,S670,V670))</f>
        <v/>
      </c>
      <c r="Z670" s="83" t="str">
        <f>IF(OR(C670="Resuelto",C670=""),"",SUM(L670,O670,R670,U670))</f>
        <v/>
      </c>
      <c r="AA670" s="16">
        <v>879</v>
      </c>
      <c r="AB670" s="16" t="str">
        <f t="shared" si="20"/>
        <v/>
      </c>
      <c r="AC670" s="71" t="str">
        <f t="shared" si="21"/>
        <v/>
      </c>
      <c r="AH670" s="74" t="str">
        <f>IF(AI670="","",MAX($AH$5:AH669)+1)</f>
        <v/>
      </c>
      <c r="AI670" s="23" t="str">
        <f>IF(G669="","",IF(COUNTIF($AI$11:AI669,G669)=0,G669,""))</f>
        <v/>
      </c>
      <c r="AJ670" s="23" t="str">
        <f t="shared" si="22"/>
        <v/>
      </c>
      <c r="AK670" s="69"/>
    </row>
    <row r="671" spans="1:37" x14ac:dyDescent="0.25">
      <c r="A671" s="81"/>
      <c r="B671" s="81"/>
      <c r="C671" s="81"/>
      <c r="D671" s="81"/>
      <c r="E671" s="80"/>
      <c r="F671" s="80"/>
      <c r="G671" s="81"/>
      <c r="H671" s="80"/>
      <c r="I671" s="82" t="str">
        <f t="shared" si="19"/>
        <v/>
      </c>
      <c r="J671" s="82"/>
      <c r="K671" s="82"/>
      <c r="L671" s="70" t="str">
        <f>IF(AND(C671="Abierto",D671="Urgente"),A671,"")</f>
        <v/>
      </c>
      <c r="M671" s="70" t="str">
        <f ca="1">IF(AND(C671="Abierto",D671="Urgente"),TODAY()-E671,"")</f>
        <v/>
      </c>
      <c r="N671" s="70" t="str">
        <f>IF(AND(C671="Abierto",D671="Urgente"),RANK(M671,$M$13:$M$787,0)+COUNTIF($M$13:M671,M671)-1,"")</f>
        <v/>
      </c>
      <c r="O671" s="70" t="str">
        <f>IF(AND(C671="Abierto",D671="Alta"),A671,"")</f>
        <v/>
      </c>
      <c r="P671" s="70" t="str">
        <f ca="1">IF(AND(C671="Abierto",D671="Alta"),TODAY()-E671,"")</f>
        <v/>
      </c>
      <c r="Q671" s="70" t="str">
        <f>IF(AND(C671="Abierto",D671="Alta"),RANK(P671,$P$13:$P$787,0)+COUNTIF($P$13:P671,P671)-1+MAX(N:N),"")</f>
        <v/>
      </c>
      <c r="R671" s="70" t="str">
        <f>IF(AND(C671="Abierto",D671="Media"),A671,"")</f>
        <v/>
      </c>
      <c r="S671" s="70" t="str">
        <f ca="1">IF(AND(C671="Abierto",D671="Media"),TODAY()-E671,"")</f>
        <v/>
      </c>
      <c r="T671" s="70" t="str">
        <f>IF(AND(C671="Abierto",D671="Media"),RANK(S671,$S$13:$S$787,0)+COUNTIF($S$13:S671,S671)-1+MAX(N:N,Q:Q),"")</f>
        <v/>
      </c>
      <c r="U671" s="70" t="str">
        <f>IF(AND(C671="Abierto",D671="Baja"),A671,"")</f>
        <v/>
      </c>
      <c r="V671" s="70" t="str">
        <f ca="1">IF(AND(C671="Abierto",D671="Baja"),TODAY()-E671,"")</f>
        <v/>
      </c>
      <c r="W671" s="70" t="str">
        <f>IF(AND(C671="Abierto",D671="Baja"),RANK(V671,$V$13:$V$787,0)+COUNTIF($V$13:V671,V671)-1+MAX(N:N,Q:Q,T:T),"")</f>
        <v/>
      </c>
      <c r="X671" s="83" t="str">
        <f>IF(OR(C671="Resuelto",C671=""),"",SUM(N671,Q671,T671,W671))</f>
        <v/>
      </c>
      <c r="Y671" s="83" t="str">
        <f>IF(OR(C671="Resuelto",C671=""),"",SUM(M671,P671,S671,V671))</f>
        <v/>
      </c>
      <c r="Z671" s="83" t="str">
        <f>IF(OR(C671="Resuelto",C671=""),"",SUM(L671,O671,R671,U671))</f>
        <v/>
      </c>
      <c r="AA671" s="16">
        <v>880</v>
      </c>
      <c r="AB671" s="16" t="str">
        <f t="shared" si="20"/>
        <v/>
      </c>
      <c r="AC671" s="71" t="str">
        <f t="shared" si="21"/>
        <v/>
      </c>
      <c r="AH671" s="74" t="str">
        <f>IF(AI671="","",MAX($AH$5:AH670)+1)</f>
        <v/>
      </c>
      <c r="AI671" s="23" t="str">
        <f>IF(G670="","",IF(COUNTIF($AI$11:AI670,G670)=0,G670,""))</f>
        <v/>
      </c>
      <c r="AJ671" s="23" t="str">
        <f t="shared" si="22"/>
        <v/>
      </c>
      <c r="AK671" s="69"/>
    </row>
    <row r="672" spans="1:37" x14ac:dyDescent="0.25">
      <c r="A672" s="81"/>
      <c r="B672" s="81"/>
      <c r="C672" s="81"/>
      <c r="D672" s="81"/>
      <c r="E672" s="80"/>
      <c r="F672" s="80"/>
      <c r="G672" s="81"/>
      <c r="H672" s="80"/>
      <c r="I672" s="82" t="str">
        <f t="shared" si="19"/>
        <v/>
      </c>
      <c r="J672" s="82"/>
      <c r="K672" s="82"/>
      <c r="L672" s="70" t="str">
        <f>IF(AND(C672="Abierto",D672="Urgente"),A672,"")</f>
        <v/>
      </c>
      <c r="M672" s="70" t="str">
        <f ca="1">IF(AND(C672="Abierto",D672="Urgente"),TODAY()-E672,"")</f>
        <v/>
      </c>
      <c r="N672" s="70" t="str">
        <f>IF(AND(C672="Abierto",D672="Urgente"),RANK(M672,$M$13:$M$787,0)+COUNTIF($M$13:M672,M672)-1,"")</f>
        <v/>
      </c>
      <c r="O672" s="70" t="str">
        <f>IF(AND(C672="Abierto",D672="Alta"),A672,"")</f>
        <v/>
      </c>
      <c r="P672" s="70" t="str">
        <f ca="1">IF(AND(C672="Abierto",D672="Alta"),TODAY()-E672,"")</f>
        <v/>
      </c>
      <c r="Q672" s="70" t="str">
        <f>IF(AND(C672="Abierto",D672="Alta"),RANK(P672,$P$13:$P$787,0)+COUNTIF($P$13:P672,P672)-1+MAX(N:N),"")</f>
        <v/>
      </c>
      <c r="R672" s="70" t="str">
        <f>IF(AND(C672="Abierto",D672="Media"),A672,"")</f>
        <v/>
      </c>
      <c r="S672" s="70" t="str">
        <f ca="1">IF(AND(C672="Abierto",D672="Media"),TODAY()-E672,"")</f>
        <v/>
      </c>
      <c r="T672" s="70" t="str">
        <f>IF(AND(C672="Abierto",D672="Media"),RANK(S672,$S$13:$S$787,0)+COUNTIF($S$13:S672,S672)-1+MAX(N:N,Q:Q),"")</f>
        <v/>
      </c>
      <c r="U672" s="70" t="str">
        <f>IF(AND(C672="Abierto",D672="Baja"),A672,"")</f>
        <v/>
      </c>
      <c r="V672" s="70" t="str">
        <f ca="1">IF(AND(C672="Abierto",D672="Baja"),TODAY()-E672,"")</f>
        <v/>
      </c>
      <c r="W672" s="70" t="str">
        <f>IF(AND(C672="Abierto",D672="Baja"),RANK(V672,$V$13:$V$787,0)+COUNTIF($V$13:V672,V672)-1+MAX(N:N,Q:Q,T:T),"")</f>
        <v/>
      </c>
      <c r="X672" s="83" t="str">
        <f>IF(OR(C672="Resuelto",C672=""),"",SUM(N672,Q672,T672,W672))</f>
        <v/>
      </c>
      <c r="Y672" s="83" t="str">
        <f>IF(OR(C672="Resuelto",C672=""),"",SUM(M672,P672,S672,V672))</f>
        <v/>
      </c>
      <c r="Z672" s="83" t="str">
        <f>IF(OR(C672="Resuelto",C672=""),"",SUM(L672,O672,R672,U672))</f>
        <v/>
      </c>
      <c r="AA672" s="16">
        <v>881</v>
      </c>
      <c r="AB672" s="16" t="str">
        <f t="shared" si="20"/>
        <v/>
      </c>
      <c r="AC672" s="71" t="str">
        <f t="shared" si="21"/>
        <v/>
      </c>
      <c r="AH672" s="74" t="str">
        <f>IF(AI672="","",MAX($AH$5:AH671)+1)</f>
        <v/>
      </c>
      <c r="AI672" s="23" t="str">
        <f>IF(G671="","",IF(COUNTIF($AI$11:AI671,G671)=0,G671,""))</f>
        <v/>
      </c>
      <c r="AJ672" s="23" t="str">
        <f t="shared" si="22"/>
        <v/>
      </c>
      <c r="AK672" s="69"/>
    </row>
    <row r="673" spans="1:37" x14ac:dyDescent="0.25">
      <c r="A673" s="81"/>
      <c r="B673" s="81"/>
      <c r="C673" s="81"/>
      <c r="D673" s="81"/>
      <c r="E673" s="80"/>
      <c r="F673" s="80"/>
      <c r="G673" s="81"/>
      <c r="H673" s="80"/>
      <c r="I673" s="82" t="str">
        <f t="shared" si="19"/>
        <v/>
      </c>
      <c r="J673" s="82"/>
      <c r="K673" s="82"/>
      <c r="L673" s="70" t="str">
        <f>IF(AND(C673="Abierto",D673="Urgente"),A673,"")</f>
        <v/>
      </c>
      <c r="M673" s="70" t="str">
        <f ca="1">IF(AND(C673="Abierto",D673="Urgente"),TODAY()-E673,"")</f>
        <v/>
      </c>
      <c r="N673" s="70" t="str">
        <f>IF(AND(C673="Abierto",D673="Urgente"),RANK(M673,$M$13:$M$787,0)+COUNTIF($M$13:M673,M673)-1,"")</f>
        <v/>
      </c>
      <c r="O673" s="70" t="str">
        <f>IF(AND(C673="Abierto",D673="Alta"),A673,"")</f>
        <v/>
      </c>
      <c r="P673" s="70" t="str">
        <f ca="1">IF(AND(C673="Abierto",D673="Alta"),TODAY()-E673,"")</f>
        <v/>
      </c>
      <c r="Q673" s="70" t="str">
        <f>IF(AND(C673="Abierto",D673="Alta"),RANK(P673,$P$13:$P$787,0)+COUNTIF($P$13:P673,P673)-1+MAX(N:N),"")</f>
        <v/>
      </c>
      <c r="R673" s="70" t="str">
        <f>IF(AND(C673="Abierto",D673="Media"),A673,"")</f>
        <v/>
      </c>
      <c r="S673" s="70" t="str">
        <f ca="1">IF(AND(C673="Abierto",D673="Media"),TODAY()-E673,"")</f>
        <v/>
      </c>
      <c r="T673" s="70" t="str">
        <f>IF(AND(C673="Abierto",D673="Media"),RANK(S673,$S$13:$S$787,0)+COUNTIF($S$13:S673,S673)-1+MAX(N:N,Q:Q),"")</f>
        <v/>
      </c>
      <c r="U673" s="70" t="str">
        <f>IF(AND(C673="Abierto",D673="Baja"),A673,"")</f>
        <v/>
      </c>
      <c r="V673" s="70" t="str">
        <f ca="1">IF(AND(C673="Abierto",D673="Baja"),TODAY()-E673,"")</f>
        <v/>
      </c>
      <c r="W673" s="70" t="str">
        <f>IF(AND(C673="Abierto",D673="Baja"),RANK(V673,$V$13:$V$787,0)+COUNTIF($V$13:V673,V673)-1+MAX(N:N,Q:Q,T:T),"")</f>
        <v/>
      </c>
      <c r="X673" s="83" t="str">
        <f>IF(OR(C673="Resuelto",C673=""),"",SUM(N673,Q673,T673,W673))</f>
        <v/>
      </c>
      <c r="Y673" s="83" t="str">
        <f>IF(OR(C673="Resuelto",C673=""),"",SUM(M673,P673,S673,V673))</f>
        <v/>
      </c>
      <c r="Z673" s="83" t="str">
        <f>IF(OR(C673="Resuelto",C673=""),"",SUM(L673,O673,R673,U673))</f>
        <v/>
      </c>
      <c r="AA673" s="16">
        <v>882</v>
      </c>
      <c r="AB673" s="16" t="str">
        <f t="shared" si="20"/>
        <v/>
      </c>
      <c r="AC673" s="71" t="str">
        <f t="shared" si="21"/>
        <v/>
      </c>
      <c r="AH673" s="74" t="str">
        <f>IF(AI673="","",MAX($AH$5:AH672)+1)</f>
        <v/>
      </c>
      <c r="AI673" s="23" t="str">
        <f>IF(G672="","",IF(COUNTIF($AI$11:AI672,G672)=0,G672,""))</f>
        <v/>
      </c>
      <c r="AJ673" s="23" t="str">
        <f t="shared" si="22"/>
        <v/>
      </c>
      <c r="AK673" s="69"/>
    </row>
    <row r="674" spans="1:37" x14ac:dyDescent="0.25">
      <c r="A674" s="81"/>
      <c r="B674" s="81"/>
      <c r="C674" s="81"/>
      <c r="D674" s="81"/>
      <c r="E674" s="80"/>
      <c r="F674" s="80"/>
      <c r="G674" s="81"/>
      <c r="H674" s="80"/>
      <c r="I674" s="82" t="str">
        <f t="shared" si="19"/>
        <v/>
      </c>
      <c r="J674" s="82"/>
      <c r="K674" s="82"/>
      <c r="L674" s="70" t="str">
        <f>IF(AND(C674="Abierto",D674="Urgente"),A674,"")</f>
        <v/>
      </c>
      <c r="M674" s="70" t="str">
        <f ca="1">IF(AND(C674="Abierto",D674="Urgente"),TODAY()-E674,"")</f>
        <v/>
      </c>
      <c r="N674" s="70" t="str">
        <f>IF(AND(C674="Abierto",D674="Urgente"),RANK(M674,$M$13:$M$787,0)+COUNTIF($M$13:M674,M674)-1,"")</f>
        <v/>
      </c>
      <c r="O674" s="70" t="str">
        <f>IF(AND(C674="Abierto",D674="Alta"),A674,"")</f>
        <v/>
      </c>
      <c r="P674" s="70" t="str">
        <f ca="1">IF(AND(C674="Abierto",D674="Alta"),TODAY()-E674,"")</f>
        <v/>
      </c>
      <c r="Q674" s="70" t="str">
        <f>IF(AND(C674="Abierto",D674="Alta"),RANK(P674,$P$13:$P$787,0)+COUNTIF($P$13:P674,P674)-1+MAX(N:N),"")</f>
        <v/>
      </c>
      <c r="R674" s="70" t="str">
        <f>IF(AND(C674="Abierto",D674="Media"),A674,"")</f>
        <v/>
      </c>
      <c r="S674" s="70" t="str">
        <f ca="1">IF(AND(C674="Abierto",D674="Media"),TODAY()-E674,"")</f>
        <v/>
      </c>
      <c r="T674" s="70" t="str">
        <f>IF(AND(C674="Abierto",D674="Media"),RANK(S674,$S$13:$S$787,0)+COUNTIF($S$13:S674,S674)-1+MAX(N:N,Q:Q),"")</f>
        <v/>
      </c>
      <c r="U674" s="70" t="str">
        <f>IF(AND(C674="Abierto",D674="Baja"),A674,"")</f>
        <v/>
      </c>
      <c r="V674" s="70" t="str">
        <f ca="1">IF(AND(C674="Abierto",D674="Baja"),TODAY()-E674,"")</f>
        <v/>
      </c>
      <c r="W674" s="70" t="str">
        <f>IF(AND(C674="Abierto",D674="Baja"),RANK(V674,$V$13:$V$787,0)+COUNTIF($V$13:V674,V674)-1+MAX(N:N,Q:Q,T:T),"")</f>
        <v/>
      </c>
      <c r="X674" s="83" t="str">
        <f>IF(OR(C674="Resuelto",C674=""),"",SUM(N674,Q674,T674,W674))</f>
        <v/>
      </c>
      <c r="Y674" s="83" t="str">
        <f>IF(OR(C674="Resuelto",C674=""),"",SUM(M674,P674,S674,V674))</f>
        <v/>
      </c>
      <c r="Z674" s="83" t="str">
        <f>IF(OR(C674="Resuelto",C674=""),"",SUM(L674,O674,R674,U674))</f>
        <v/>
      </c>
      <c r="AA674" s="16">
        <v>883</v>
      </c>
      <c r="AB674" s="16" t="str">
        <f t="shared" si="20"/>
        <v/>
      </c>
      <c r="AC674" s="71" t="str">
        <f t="shared" si="21"/>
        <v/>
      </c>
      <c r="AH674" s="74" t="str">
        <f>IF(AI674="","",MAX($AH$5:AH673)+1)</f>
        <v/>
      </c>
      <c r="AI674" s="23" t="str">
        <f>IF(G673="","",IF(COUNTIF($AI$11:AI673,G673)=0,G673,""))</f>
        <v/>
      </c>
      <c r="AJ674" s="23" t="str">
        <f t="shared" si="22"/>
        <v/>
      </c>
      <c r="AK674" s="69"/>
    </row>
    <row r="675" spans="1:37" x14ac:dyDescent="0.25">
      <c r="A675" s="81"/>
      <c r="B675" s="81"/>
      <c r="C675" s="81"/>
      <c r="D675" s="81"/>
      <c r="E675" s="80"/>
      <c r="F675" s="80"/>
      <c r="G675" s="81"/>
      <c r="H675" s="80"/>
      <c r="I675" s="82" t="str">
        <f t="shared" si="19"/>
        <v/>
      </c>
      <c r="J675" s="82"/>
      <c r="K675" s="82"/>
      <c r="L675" s="70" t="str">
        <f>IF(AND(C675="Abierto",D675="Urgente"),A675,"")</f>
        <v/>
      </c>
      <c r="M675" s="70" t="str">
        <f ca="1">IF(AND(C675="Abierto",D675="Urgente"),TODAY()-E675,"")</f>
        <v/>
      </c>
      <c r="N675" s="70" t="str">
        <f>IF(AND(C675="Abierto",D675="Urgente"),RANK(M675,$M$13:$M$787,0)+COUNTIF($M$13:M675,M675)-1,"")</f>
        <v/>
      </c>
      <c r="O675" s="70" t="str">
        <f>IF(AND(C675="Abierto",D675="Alta"),A675,"")</f>
        <v/>
      </c>
      <c r="P675" s="70" t="str">
        <f ca="1">IF(AND(C675="Abierto",D675="Alta"),TODAY()-E675,"")</f>
        <v/>
      </c>
      <c r="Q675" s="70" t="str">
        <f>IF(AND(C675="Abierto",D675="Alta"),RANK(P675,$P$13:$P$787,0)+COUNTIF($P$13:P675,P675)-1+MAX(N:N),"")</f>
        <v/>
      </c>
      <c r="R675" s="70" t="str">
        <f>IF(AND(C675="Abierto",D675="Media"),A675,"")</f>
        <v/>
      </c>
      <c r="S675" s="70" t="str">
        <f ca="1">IF(AND(C675="Abierto",D675="Media"),TODAY()-E675,"")</f>
        <v/>
      </c>
      <c r="T675" s="70" t="str">
        <f>IF(AND(C675="Abierto",D675="Media"),RANK(S675,$S$13:$S$787,0)+COUNTIF($S$13:S675,S675)-1+MAX(N:N,Q:Q),"")</f>
        <v/>
      </c>
      <c r="U675" s="70" t="str">
        <f>IF(AND(C675="Abierto",D675="Baja"),A675,"")</f>
        <v/>
      </c>
      <c r="V675" s="70" t="str">
        <f ca="1">IF(AND(C675="Abierto",D675="Baja"),TODAY()-E675,"")</f>
        <v/>
      </c>
      <c r="W675" s="70" t="str">
        <f>IF(AND(C675="Abierto",D675="Baja"),RANK(V675,$V$13:$V$787,0)+COUNTIF($V$13:V675,V675)-1+MAX(N:N,Q:Q,T:T),"")</f>
        <v/>
      </c>
      <c r="X675" s="83" t="str">
        <f>IF(OR(C675="Resuelto",C675=""),"",SUM(N675,Q675,T675,W675))</f>
        <v/>
      </c>
      <c r="Y675" s="83" t="str">
        <f>IF(OR(C675="Resuelto",C675=""),"",SUM(M675,P675,S675,V675))</f>
        <v/>
      </c>
      <c r="Z675" s="83" t="str">
        <f>IF(OR(C675="Resuelto",C675=""),"",SUM(L675,O675,R675,U675))</f>
        <v/>
      </c>
      <c r="AA675" s="16">
        <v>884</v>
      </c>
      <c r="AB675" s="16" t="str">
        <f t="shared" si="20"/>
        <v/>
      </c>
      <c r="AC675" s="71" t="str">
        <f t="shared" si="21"/>
        <v/>
      </c>
      <c r="AH675" s="74" t="str">
        <f>IF(AI675="","",MAX($AH$5:AH674)+1)</f>
        <v/>
      </c>
      <c r="AI675" s="23" t="str">
        <f>IF(G674="","",IF(COUNTIF($AI$11:AI674,G674)=0,G674,""))</f>
        <v/>
      </c>
      <c r="AJ675" s="23" t="str">
        <f t="shared" si="22"/>
        <v/>
      </c>
      <c r="AK675" s="69"/>
    </row>
    <row r="676" spans="1:37" x14ac:dyDescent="0.25">
      <c r="A676" s="81"/>
      <c r="B676" s="81"/>
      <c r="C676" s="81"/>
      <c r="D676" s="81"/>
      <c r="E676" s="80"/>
      <c r="F676" s="80"/>
      <c r="G676" s="81"/>
      <c r="H676" s="80"/>
      <c r="I676" s="82" t="str">
        <f t="shared" si="19"/>
        <v/>
      </c>
      <c r="J676" s="82"/>
      <c r="K676" s="82"/>
      <c r="L676" s="70" t="str">
        <f>IF(AND(C676="Abierto",D676="Urgente"),A676,"")</f>
        <v/>
      </c>
      <c r="M676" s="70" t="str">
        <f ca="1">IF(AND(C676="Abierto",D676="Urgente"),TODAY()-E676,"")</f>
        <v/>
      </c>
      <c r="N676" s="70" t="str">
        <f>IF(AND(C676="Abierto",D676="Urgente"),RANK(M676,$M$13:$M$787,0)+COUNTIF($M$13:M676,M676)-1,"")</f>
        <v/>
      </c>
      <c r="O676" s="70" t="str">
        <f>IF(AND(C676="Abierto",D676="Alta"),A676,"")</f>
        <v/>
      </c>
      <c r="P676" s="70" t="str">
        <f ca="1">IF(AND(C676="Abierto",D676="Alta"),TODAY()-E676,"")</f>
        <v/>
      </c>
      <c r="Q676" s="70" t="str">
        <f>IF(AND(C676="Abierto",D676="Alta"),RANK(P676,$P$13:$P$787,0)+COUNTIF($P$13:P676,P676)-1+MAX(N:N),"")</f>
        <v/>
      </c>
      <c r="R676" s="70" t="str">
        <f>IF(AND(C676="Abierto",D676="Media"),A676,"")</f>
        <v/>
      </c>
      <c r="S676" s="70" t="str">
        <f ca="1">IF(AND(C676="Abierto",D676="Media"),TODAY()-E676,"")</f>
        <v/>
      </c>
      <c r="T676" s="70" t="str">
        <f>IF(AND(C676="Abierto",D676="Media"),RANK(S676,$S$13:$S$787,0)+COUNTIF($S$13:S676,S676)-1+MAX(N:N,Q:Q),"")</f>
        <v/>
      </c>
      <c r="U676" s="70" t="str">
        <f>IF(AND(C676="Abierto",D676="Baja"),A676,"")</f>
        <v/>
      </c>
      <c r="V676" s="70" t="str">
        <f ca="1">IF(AND(C676="Abierto",D676="Baja"),TODAY()-E676,"")</f>
        <v/>
      </c>
      <c r="W676" s="70" t="str">
        <f>IF(AND(C676="Abierto",D676="Baja"),RANK(V676,$V$13:$V$787,0)+COUNTIF($V$13:V676,V676)-1+MAX(N:N,Q:Q,T:T),"")</f>
        <v/>
      </c>
      <c r="X676" s="83" t="str">
        <f>IF(OR(C676="Resuelto",C676=""),"",SUM(N676,Q676,T676,W676))</f>
        <v/>
      </c>
      <c r="Y676" s="83" t="str">
        <f>IF(OR(C676="Resuelto",C676=""),"",SUM(M676,P676,S676,V676))</f>
        <v/>
      </c>
      <c r="Z676" s="83" t="str">
        <f>IF(OR(C676="Resuelto",C676=""),"",SUM(L676,O676,R676,U676))</f>
        <v/>
      </c>
      <c r="AA676" s="16">
        <v>885</v>
      </c>
      <c r="AB676" s="16" t="str">
        <f t="shared" si="20"/>
        <v/>
      </c>
      <c r="AC676" s="71" t="str">
        <f t="shared" si="21"/>
        <v/>
      </c>
      <c r="AH676" s="74" t="str">
        <f>IF(AI676="","",MAX($AH$5:AH675)+1)</f>
        <v/>
      </c>
      <c r="AI676" s="23" t="str">
        <f>IF(G675="","",IF(COUNTIF($AI$11:AI675,G675)=0,G675,""))</f>
        <v/>
      </c>
      <c r="AJ676" s="23" t="str">
        <f t="shared" si="22"/>
        <v/>
      </c>
      <c r="AK676" s="69"/>
    </row>
    <row r="677" spans="1:37" x14ac:dyDescent="0.25">
      <c r="A677" s="81"/>
      <c r="B677" s="81"/>
      <c r="C677" s="81"/>
      <c r="D677" s="81"/>
      <c r="E677" s="80"/>
      <c r="F677" s="80"/>
      <c r="G677" s="81"/>
      <c r="H677" s="80"/>
      <c r="I677" s="82" t="str">
        <f t="shared" si="19"/>
        <v/>
      </c>
      <c r="J677" s="82"/>
      <c r="K677" s="82"/>
      <c r="L677" s="70" t="str">
        <f>IF(AND(C677="Abierto",D677="Urgente"),A677,"")</f>
        <v/>
      </c>
      <c r="M677" s="70" t="str">
        <f ca="1">IF(AND(C677="Abierto",D677="Urgente"),TODAY()-E677,"")</f>
        <v/>
      </c>
      <c r="N677" s="70" t="str">
        <f>IF(AND(C677="Abierto",D677="Urgente"),RANK(M677,$M$13:$M$787,0)+COUNTIF($M$13:M677,M677)-1,"")</f>
        <v/>
      </c>
      <c r="O677" s="70" t="str">
        <f>IF(AND(C677="Abierto",D677="Alta"),A677,"")</f>
        <v/>
      </c>
      <c r="P677" s="70" t="str">
        <f ca="1">IF(AND(C677="Abierto",D677="Alta"),TODAY()-E677,"")</f>
        <v/>
      </c>
      <c r="Q677" s="70" t="str">
        <f>IF(AND(C677="Abierto",D677="Alta"),RANK(P677,$P$13:$P$787,0)+COUNTIF($P$13:P677,P677)-1+MAX(N:N),"")</f>
        <v/>
      </c>
      <c r="R677" s="70" t="str">
        <f>IF(AND(C677="Abierto",D677="Media"),A677,"")</f>
        <v/>
      </c>
      <c r="S677" s="70" t="str">
        <f ca="1">IF(AND(C677="Abierto",D677="Media"),TODAY()-E677,"")</f>
        <v/>
      </c>
      <c r="T677" s="70" t="str">
        <f>IF(AND(C677="Abierto",D677="Media"),RANK(S677,$S$13:$S$787,0)+COUNTIF($S$13:S677,S677)-1+MAX(N:N,Q:Q),"")</f>
        <v/>
      </c>
      <c r="U677" s="70" t="str">
        <f>IF(AND(C677="Abierto",D677="Baja"),A677,"")</f>
        <v/>
      </c>
      <c r="V677" s="70" t="str">
        <f ca="1">IF(AND(C677="Abierto",D677="Baja"),TODAY()-E677,"")</f>
        <v/>
      </c>
      <c r="W677" s="70" t="str">
        <f>IF(AND(C677="Abierto",D677="Baja"),RANK(V677,$V$13:$V$787,0)+COUNTIF($V$13:V677,V677)-1+MAX(N:N,Q:Q,T:T),"")</f>
        <v/>
      </c>
      <c r="X677" s="83" t="str">
        <f>IF(OR(C677="Resuelto",C677=""),"",SUM(N677,Q677,T677,W677))</f>
        <v/>
      </c>
      <c r="Y677" s="83" t="str">
        <f>IF(OR(C677="Resuelto",C677=""),"",SUM(M677,P677,S677,V677))</f>
        <v/>
      </c>
      <c r="Z677" s="83" t="str">
        <f>IF(OR(C677="Resuelto",C677=""),"",SUM(L677,O677,R677,U677))</f>
        <v/>
      </c>
      <c r="AA677" s="16">
        <v>886</v>
      </c>
      <c r="AB677" s="16" t="str">
        <f t="shared" si="20"/>
        <v/>
      </c>
      <c r="AC677" s="71" t="str">
        <f t="shared" si="21"/>
        <v/>
      </c>
      <c r="AH677" s="74" t="str">
        <f>IF(AI677="","",MAX($AH$5:AH676)+1)</f>
        <v/>
      </c>
      <c r="AI677" s="23" t="str">
        <f>IF(G676="","",IF(COUNTIF($AI$11:AI676,G676)=0,G676,""))</f>
        <v/>
      </c>
      <c r="AJ677" s="23" t="str">
        <f t="shared" si="22"/>
        <v/>
      </c>
      <c r="AK677" s="69"/>
    </row>
    <row r="678" spans="1:37" x14ac:dyDescent="0.25">
      <c r="A678" s="81"/>
      <c r="B678" s="81"/>
      <c r="C678" s="81"/>
      <c r="D678" s="81"/>
      <c r="E678" s="80"/>
      <c r="F678" s="80"/>
      <c r="G678" s="81"/>
      <c r="H678" s="80"/>
      <c r="I678" s="82" t="str">
        <f t="shared" ref="I678:I741" si="23">IF(OR(E678=0,H678=0),"",H678-E678)</f>
        <v/>
      </c>
      <c r="J678" s="82"/>
      <c r="K678" s="82"/>
      <c r="L678" s="70" t="str">
        <f>IF(AND(C678="Abierto",D678="Urgente"),A678,"")</f>
        <v/>
      </c>
      <c r="M678" s="70" t="str">
        <f ca="1">IF(AND(C678="Abierto",D678="Urgente"),TODAY()-E678,"")</f>
        <v/>
      </c>
      <c r="N678" s="70" t="str">
        <f>IF(AND(C678="Abierto",D678="Urgente"),RANK(M678,$M$13:$M$787,0)+COUNTIF($M$13:M678,M678)-1,"")</f>
        <v/>
      </c>
      <c r="O678" s="70" t="str">
        <f>IF(AND(C678="Abierto",D678="Alta"),A678,"")</f>
        <v/>
      </c>
      <c r="P678" s="70" t="str">
        <f ca="1">IF(AND(C678="Abierto",D678="Alta"),TODAY()-E678,"")</f>
        <v/>
      </c>
      <c r="Q678" s="70" t="str">
        <f>IF(AND(C678="Abierto",D678="Alta"),RANK(P678,$P$13:$P$787,0)+COUNTIF($P$13:P678,P678)-1+MAX(N:N),"")</f>
        <v/>
      </c>
      <c r="R678" s="70" t="str">
        <f>IF(AND(C678="Abierto",D678="Media"),A678,"")</f>
        <v/>
      </c>
      <c r="S678" s="70" t="str">
        <f ca="1">IF(AND(C678="Abierto",D678="Media"),TODAY()-E678,"")</f>
        <v/>
      </c>
      <c r="T678" s="70" t="str">
        <f>IF(AND(C678="Abierto",D678="Media"),RANK(S678,$S$13:$S$787,0)+COUNTIF($S$13:S678,S678)-1+MAX(N:N,Q:Q),"")</f>
        <v/>
      </c>
      <c r="U678" s="70" t="str">
        <f>IF(AND(C678="Abierto",D678="Baja"),A678,"")</f>
        <v/>
      </c>
      <c r="V678" s="70" t="str">
        <f ca="1">IF(AND(C678="Abierto",D678="Baja"),TODAY()-E678,"")</f>
        <v/>
      </c>
      <c r="W678" s="70" t="str">
        <f>IF(AND(C678="Abierto",D678="Baja"),RANK(V678,$V$13:$V$787,0)+COUNTIF($V$13:V678,V678)-1+MAX(N:N,Q:Q,T:T),"")</f>
        <v/>
      </c>
      <c r="X678" s="83" t="str">
        <f>IF(OR(C678="Resuelto",C678=""),"",SUM(N678,Q678,T678,W678))</f>
        <v/>
      </c>
      <c r="Y678" s="83" t="str">
        <f>IF(OR(C678="Resuelto",C678=""),"",SUM(M678,P678,S678,V678))</f>
        <v/>
      </c>
      <c r="Z678" s="83" t="str">
        <f>IF(OR(C678="Resuelto",C678=""),"",SUM(L678,O678,R678,U678))</f>
        <v/>
      </c>
      <c r="AA678" s="16">
        <v>887</v>
      </c>
      <c r="AB678" s="16" t="str">
        <f t="shared" ref="AB678:AB741" si="24">IF(ISNA(VLOOKUP(AA678,$X$13:$Z$784,3,FALSE))=TRUE,"",VLOOKUP(AA678,$X$13:$Z$784,3,FALSE))</f>
        <v/>
      </c>
      <c r="AC678" s="71" t="str">
        <f t="shared" ref="AC678:AC741" si="25">IF(ISNA(VLOOKUP(AA678,$X$13:$Z$784,2,FALSE))=TRUE,"",VLOOKUP(AA678,$X$13:$Z$784,2,FALSE))</f>
        <v/>
      </c>
      <c r="AH678" s="74" t="str">
        <f>IF(AI678="","",MAX($AH$5:AH677)+1)</f>
        <v/>
      </c>
      <c r="AI678" s="23" t="str">
        <f>IF(G677="","",IF(COUNTIF($AI$11:AI677,G677)=0,G677,""))</f>
        <v/>
      </c>
      <c r="AJ678" s="23" t="str">
        <f t="shared" ref="AJ678:AJ741" si="26">IF(ISNA(VLOOKUP(AA678,$AH$13:$AI$784,2,FALSE))=TRUE,"",VLOOKUP(AA678,$AH$13:$AI$784,2,FALSE))</f>
        <v/>
      </c>
      <c r="AK678" s="69"/>
    </row>
    <row r="679" spans="1:37" x14ac:dyDescent="0.25">
      <c r="A679" s="81"/>
      <c r="B679" s="81"/>
      <c r="C679" s="81"/>
      <c r="D679" s="81"/>
      <c r="E679" s="80"/>
      <c r="F679" s="80"/>
      <c r="G679" s="81"/>
      <c r="H679" s="80"/>
      <c r="I679" s="82" t="str">
        <f t="shared" si="23"/>
        <v/>
      </c>
      <c r="J679" s="82"/>
      <c r="K679" s="82"/>
      <c r="L679" s="70" t="str">
        <f>IF(AND(C679="Abierto",D679="Urgente"),A679,"")</f>
        <v/>
      </c>
      <c r="M679" s="70" t="str">
        <f ca="1">IF(AND(C679="Abierto",D679="Urgente"),TODAY()-E679,"")</f>
        <v/>
      </c>
      <c r="N679" s="70" t="str">
        <f>IF(AND(C679="Abierto",D679="Urgente"),RANK(M679,$M$13:$M$787,0)+COUNTIF($M$13:M679,M679)-1,"")</f>
        <v/>
      </c>
      <c r="O679" s="70" t="str">
        <f>IF(AND(C679="Abierto",D679="Alta"),A679,"")</f>
        <v/>
      </c>
      <c r="P679" s="70" t="str">
        <f ca="1">IF(AND(C679="Abierto",D679="Alta"),TODAY()-E679,"")</f>
        <v/>
      </c>
      <c r="Q679" s="70" t="str">
        <f>IF(AND(C679="Abierto",D679="Alta"),RANK(P679,$P$13:$P$787,0)+COUNTIF($P$13:P679,P679)-1+MAX(N:N),"")</f>
        <v/>
      </c>
      <c r="R679" s="70" t="str">
        <f>IF(AND(C679="Abierto",D679="Media"),A679,"")</f>
        <v/>
      </c>
      <c r="S679" s="70" t="str">
        <f ca="1">IF(AND(C679="Abierto",D679="Media"),TODAY()-E679,"")</f>
        <v/>
      </c>
      <c r="T679" s="70" t="str">
        <f>IF(AND(C679="Abierto",D679="Media"),RANK(S679,$S$13:$S$787,0)+COUNTIF($S$13:S679,S679)-1+MAX(N:N,Q:Q),"")</f>
        <v/>
      </c>
      <c r="U679" s="70" t="str">
        <f>IF(AND(C679="Abierto",D679="Baja"),A679,"")</f>
        <v/>
      </c>
      <c r="V679" s="70" t="str">
        <f ca="1">IF(AND(C679="Abierto",D679="Baja"),TODAY()-E679,"")</f>
        <v/>
      </c>
      <c r="W679" s="70" t="str">
        <f>IF(AND(C679="Abierto",D679="Baja"),RANK(V679,$V$13:$V$787,0)+COUNTIF($V$13:V679,V679)-1+MAX(N:N,Q:Q,T:T),"")</f>
        <v/>
      </c>
      <c r="X679" s="83" t="str">
        <f>IF(OR(C679="Resuelto",C679=""),"",SUM(N679,Q679,T679,W679))</f>
        <v/>
      </c>
      <c r="Y679" s="83" t="str">
        <f>IF(OR(C679="Resuelto",C679=""),"",SUM(M679,P679,S679,V679))</f>
        <v/>
      </c>
      <c r="Z679" s="83" t="str">
        <f>IF(OR(C679="Resuelto",C679=""),"",SUM(L679,O679,R679,U679))</f>
        <v/>
      </c>
      <c r="AA679" s="16">
        <v>888</v>
      </c>
      <c r="AB679" s="16" t="str">
        <f t="shared" si="24"/>
        <v/>
      </c>
      <c r="AC679" s="71" t="str">
        <f t="shared" si="25"/>
        <v/>
      </c>
      <c r="AH679" s="74" t="str">
        <f>IF(AI679="","",MAX($AH$5:AH678)+1)</f>
        <v/>
      </c>
      <c r="AI679" s="23" t="str">
        <f>IF(G678="","",IF(COUNTIF($AI$11:AI678,G678)=0,G678,""))</f>
        <v/>
      </c>
      <c r="AJ679" s="23" t="str">
        <f t="shared" si="26"/>
        <v/>
      </c>
      <c r="AK679" s="69"/>
    </row>
    <row r="680" spans="1:37" x14ac:dyDescent="0.25">
      <c r="A680" s="81"/>
      <c r="B680" s="81"/>
      <c r="C680" s="81"/>
      <c r="D680" s="81"/>
      <c r="E680" s="80"/>
      <c r="F680" s="80"/>
      <c r="G680" s="81"/>
      <c r="H680" s="80"/>
      <c r="I680" s="82" t="str">
        <f t="shared" si="23"/>
        <v/>
      </c>
      <c r="J680" s="82"/>
      <c r="K680" s="82"/>
      <c r="L680" s="70" t="str">
        <f>IF(AND(C680="Abierto",D680="Urgente"),A680,"")</f>
        <v/>
      </c>
      <c r="M680" s="70" t="str">
        <f ca="1">IF(AND(C680="Abierto",D680="Urgente"),TODAY()-E680,"")</f>
        <v/>
      </c>
      <c r="N680" s="70" t="str">
        <f>IF(AND(C680="Abierto",D680="Urgente"),RANK(M680,$M$13:$M$787,0)+COUNTIF($M$13:M680,M680)-1,"")</f>
        <v/>
      </c>
      <c r="O680" s="70" t="str">
        <f>IF(AND(C680="Abierto",D680="Alta"),A680,"")</f>
        <v/>
      </c>
      <c r="P680" s="70" t="str">
        <f ca="1">IF(AND(C680="Abierto",D680="Alta"),TODAY()-E680,"")</f>
        <v/>
      </c>
      <c r="Q680" s="70" t="str">
        <f>IF(AND(C680="Abierto",D680="Alta"),RANK(P680,$P$13:$P$787,0)+COUNTIF($P$13:P680,P680)-1+MAX(N:N),"")</f>
        <v/>
      </c>
      <c r="R680" s="70" t="str">
        <f>IF(AND(C680="Abierto",D680="Media"),A680,"")</f>
        <v/>
      </c>
      <c r="S680" s="70" t="str">
        <f ca="1">IF(AND(C680="Abierto",D680="Media"),TODAY()-E680,"")</f>
        <v/>
      </c>
      <c r="T680" s="70" t="str">
        <f>IF(AND(C680="Abierto",D680="Media"),RANK(S680,$S$13:$S$787,0)+COUNTIF($S$13:S680,S680)-1+MAX(N:N,Q:Q),"")</f>
        <v/>
      </c>
      <c r="U680" s="70" t="str">
        <f>IF(AND(C680="Abierto",D680="Baja"),A680,"")</f>
        <v/>
      </c>
      <c r="V680" s="70" t="str">
        <f ca="1">IF(AND(C680="Abierto",D680="Baja"),TODAY()-E680,"")</f>
        <v/>
      </c>
      <c r="W680" s="70" t="str">
        <f>IF(AND(C680="Abierto",D680="Baja"),RANK(V680,$V$13:$V$787,0)+COUNTIF($V$13:V680,V680)-1+MAX(N:N,Q:Q,T:T),"")</f>
        <v/>
      </c>
      <c r="X680" s="83" t="str">
        <f>IF(OR(C680="Resuelto",C680=""),"",SUM(N680,Q680,T680,W680))</f>
        <v/>
      </c>
      <c r="Y680" s="83" t="str">
        <f>IF(OR(C680="Resuelto",C680=""),"",SUM(M680,P680,S680,V680))</f>
        <v/>
      </c>
      <c r="Z680" s="83" t="str">
        <f>IF(OR(C680="Resuelto",C680=""),"",SUM(L680,O680,R680,U680))</f>
        <v/>
      </c>
      <c r="AA680" s="16">
        <v>889</v>
      </c>
      <c r="AB680" s="16" t="str">
        <f t="shared" si="24"/>
        <v/>
      </c>
      <c r="AC680" s="71" t="str">
        <f t="shared" si="25"/>
        <v/>
      </c>
      <c r="AH680" s="74" t="str">
        <f>IF(AI680="","",MAX($AH$5:AH679)+1)</f>
        <v/>
      </c>
      <c r="AI680" s="23" t="str">
        <f>IF(G679="","",IF(COUNTIF($AI$11:AI679,G679)=0,G679,""))</f>
        <v/>
      </c>
      <c r="AJ680" s="23" t="str">
        <f t="shared" si="26"/>
        <v/>
      </c>
      <c r="AK680" s="69"/>
    </row>
    <row r="681" spans="1:37" x14ac:dyDescent="0.25">
      <c r="A681" s="81"/>
      <c r="B681" s="81"/>
      <c r="C681" s="81"/>
      <c r="D681" s="81"/>
      <c r="E681" s="80"/>
      <c r="F681" s="80"/>
      <c r="G681" s="81"/>
      <c r="H681" s="80"/>
      <c r="I681" s="82" t="str">
        <f t="shared" si="23"/>
        <v/>
      </c>
      <c r="J681" s="82"/>
      <c r="K681" s="82"/>
      <c r="L681" s="70" t="str">
        <f>IF(AND(C681="Abierto",D681="Urgente"),A681,"")</f>
        <v/>
      </c>
      <c r="M681" s="70" t="str">
        <f ca="1">IF(AND(C681="Abierto",D681="Urgente"),TODAY()-E681,"")</f>
        <v/>
      </c>
      <c r="N681" s="70" t="str">
        <f>IF(AND(C681="Abierto",D681="Urgente"),RANK(M681,$M$13:$M$787,0)+COUNTIF($M$13:M681,M681)-1,"")</f>
        <v/>
      </c>
      <c r="O681" s="70" t="str">
        <f>IF(AND(C681="Abierto",D681="Alta"),A681,"")</f>
        <v/>
      </c>
      <c r="P681" s="70" t="str">
        <f ca="1">IF(AND(C681="Abierto",D681="Alta"),TODAY()-E681,"")</f>
        <v/>
      </c>
      <c r="Q681" s="70" t="str">
        <f>IF(AND(C681="Abierto",D681="Alta"),RANK(P681,$P$13:$P$787,0)+COUNTIF($P$13:P681,P681)-1+MAX(N:N),"")</f>
        <v/>
      </c>
      <c r="R681" s="70" t="str">
        <f>IF(AND(C681="Abierto",D681="Media"),A681,"")</f>
        <v/>
      </c>
      <c r="S681" s="70" t="str">
        <f ca="1">IF(AND(C681="Abierto",D681="Media"),TODAY()-E681,"")</f>
        <v/>
      </c>
      <c r="T681" s="70" t="str">
        <f>IF(AND(C681="Abierto",D681="Media"),RANK(S681,$S$13:$S$787,0)+COUNTIF($S$13:S681,S681)-1+MAX(N:N,Q:Q),"")</f>
        <v/>
      </c>
      <c r="U681" s="70" t="str">
        <f>IF(AND(C681="Abierto",D681="Baja"),A681,"")</f>
        <v/>
      </c>
      <c r="V681" s="70" t="str">
        <f ca="1">IF(AND(C681="Abierto",D681="Baja"),TODAY()-E681,"")</f>
        <v/>
      </c>
      <c r="W681" s="70" t="str">
        <f>IF(AND(C681="Abierto",D681="Baja"),RANK(V681,$V$13:$V$787,0)+COUNTIF($V$13:V681,V681)-1+MAX(N:N,Q:Q,T:T),"")</f>
        <v/>
      </c>
      <c r="X681" s="83" t="str">
        <f>IF(OR(C681="Resuelto",C681=""),"",SUM(N681,Q681,T681,W681))</f>
        <v/>
      </c>
      <c r="Y681" s="83" t="str">
        <f>IF(OR(C681="Resuelto",C681=""),"",SUM(M681,P681,S681,V681))</f>
        <v/>
      </c>
      <c r="Z681" s="83" t="str">
        <f>IF(OR(C681="Resuelto",C681=""),"",SUM(L681,O681,R681,U681))</f>
        <v/>
      </c>
      <c r="AA681" s="16">
        <v>890</v>
      </c>
      <c r="AB681" s="16" t="str">
        <f t="shared" si="24"/>
        <v/>
      </c>
      <c r="AC681" s="71" t="str">
        <f t="shared" si="25"/>
        <v/>
      </c>
      <c r="AH681" s="74" t="str">
        <f>IF(AI681="","",MAX($AH$5:AH680)+1)</f>
        <v/>
      </c>
      <c r="AI681" s="23" t="str">
        <f>IF(G680="","",IF(COUNTIF($AI$11:AI680,G680)=0,G680,""))</f>
        <v/>
      </c>
      <c r="AJ681" s="23" t="str">
        <f t="shared" si="26"/>
        <v/>
      </c>
      <c r="AK681" s="69"/>
    </row>
    <row r="682" spans="1:37" x14ac:dyDescent="0.25">
      <c r="A682" s="81"/>
      <c r="B682" s="81"/>
      <c r="C682" s="81"/>
      <c r="D682" s="81"/>
      <c r="E682" s="80"/>
      <c r="F682" s="80"/>
      <c r="G682" s="81"/>
      <c r="H682" s="80"/>
      <c r="I682" s="82" t="str">
        <f t="shared" si="23"/>
        <v/>
      </c>
      <c r="J682" s="82"/>
      <c r="K682" s="82"/>
      <c r="L682" s="70" t="str">
        <f>IF(AND(C682="Abierto",D682="Urgente"),A682,"")</f>
        <v/>
      </c>
      <c r="M682" s="70" t="str">
        <f ca="1">IF(AND(C682="Abierto",D682="Urgente"),TODAY()-E682,"")</f>
        <v/>
      </c>
      <c r="N682" s="70" t="str">
        <f>IF(AND(C682="Abierto",D682="Urgente"),RANK(M682,$M$13:$M$787,0)+COUNTIF($M$13:M682,M682)-1,"")</f>
        <v/>
      </c>
      <c r="O682" s="70" t="str">
        <f>IF(AND(C682="Abierto",D682="Alta"),A682,"")</f>
        <v/>
      </c>
      <c r="P682" s="70" t="str">
        <f ca="1">IF(AND(C682="Abierto",D682="Alta"),TODAY()-E682,"")</f>
        <v/>
      </c>
      <c r="Q682" s="70" t="str">
        <f>IF(AND(C682="Abierto",D682="Alta"),RANK(P682,$P$13:$P$787,0)+COUNTIF($P$13:P682,P682)-1+MAX(N:N),"")</f>
        <v/>
      </c>
      <c r="R682" s="70" t="str">
        <f>IF(AND(C682="Abierto",D682="Media"),A682,"")</f>
        <v/>
      </c>
      <c r="S682" s="70" t="str">
        <f ca="1">IF(AND(C682="Abierto",D682="Media"),TODAY()-E682,"")</f>
        <v/>
      </c>
      <c r="T682" s="70" t="str">
        <f>IF(AND(C682="Abierto",D682="Media"),RANK(S682,$S$13:$S$787,0)+COUNTIF($S$13:S682,S682)-1+MAX(N:N,Q:Q),"")</f>
        <v/>
      </c>
      <c r="U682" s="70" t="str">
        <f>IF(AND(C682="Abierto",D682="Baja"),A682,"")</f>
        <v/>
      </c>
      <c r="V682" s="70" t="str">
        <f ca="1">IF(AND(C682="Abierto",D682="Baja"),TODAY()-E682,"")</f>
        <v/>
      </c>
      <c r="W682" s="70" t="str">
        <f>IF(AND(C682="Abierto",D682="Baja"),RANK(V682,$V$13:$V$787,0)+COUNTIF($V$13:V682,V682)-1+MAX(N:N,Q:Q,T:T),"")</f>
        <v/>
      </c>
      <c r="X682" s="83" t="str">
        <f>IF(OR(C682="Resuelto",C682=""),"",SUM(N682,Q682,T682,W682))</f>
        <v/>
      </c>
      <c r="Y682" s="83" t="str">
        <f>IF(OR(C682="Resuelto",C682=""),"",SUM(M682,P682,S682,V682))</f>
        <v/>
      </c>
      <c r="Z682" s="83" t="str">
        <f>IF(OR(C682="Resuelto",C682=""),"",SUM(L682,O682,R682,U682))</f>
        <v/>
      </c>
      <c r="AA682" s="16">
        <v>891</v>
      </c>
      <c r="AB682" s="16" t="str">
        <f t="shared" si="24"/>
        <v/>
      </c>
      <c r="AC682" s="71" t="str">
        <f t="shared" si="25"/>
        <v/>
      </c>
      <c r="AH682" s="74" t="str">
        <f>IF(AI682="","",MAX($AH$5:AH681)+1)</f>
        <v/>
      </c>
      <c r="AI682" s="23" t="str">
        <f>IF(G681="","",IF(COUNTIF($AI$11:AI681,G681)=0,G681,""))</f>
        <v/>
      </c>
      <c r="AJ682" s="23" t="str">
        <f t="shared" si="26"/>
        <v/>
      </c>
      <c r="AK682" s="69"/>
    </row>
    <row r="683" spans="1:37" x14ac:dyDescent="0.25">
      <c r="A683" s="81"/>
      <c r="B683" s="81"/>
      <c r="C683" s="81"/>
      <c r="D683" s="81"/>
      <c r="E683" s="80"/>
      <c r="F683" s="80"/>
      <c r="G683" s="81"/>
      <c r="H683" s="80"/>
      <c r="I683" s="82" t="str">
        <f t="shared" si="23"/>
        <v/>
      </c>
      <c r="J683" s="82"/>
      <c r="K683" s="82"/>
      <c r="L683" s="70" t="str">
        <f>IF(AND(C683="Abierto",D683="Urgente"),A683,"")</f>
        <v/>
      </c>
      <c r="M683" s="70" t="str">
        <f ca="1">IF(AND(C683="Abierto",D683="Urgente"),TODAY()-E683,"")</f>
        <v/>
      </c>
      <c r="N683" s="70" t="str">
        <f>IF(AND(C683="Abierto",D683="Urgente"),RANK(M683,$M$13:$M$787,0)+COUNTIF($M$13:M683,M683)-1,"")</f>
        <v/>
      </c>
      <c r="O683" s="70" t="str">
        <f>IF(AND(C683="Abierto",D683="Alta"),A683,"")</f>
        <v/>
      </c>
      <c r="P683" s="70" t="str">
        <f ca="1">IF(AND(C683="Abierto",D683="Alta"),TODAY()-E683,"")</f>
        <v/>
      </c>
      <c r="Q683" s="70" t="str">
        <f>IF(AND(C683="Abierto",D683="Alta"),RANK(P683,$P$13:$P$787,0)+COUNTIF($P$13:P683,P683)-1+MAX(N:N),"")</f>
        <v/>
      </c>
      <c r="R683" s="70" t="str">
        <f>IF(AND(C683="Abierto",D683="Media"),A683,"")</f>
        <v/>
      </c>
      <c r="S683" s="70" t="str">
        <f ca="1">IF(AND(C683="Abierto",D683="Media"),TODAY()-E683,"")</f>
        <v/>
      </c>
      <c r="T683" s="70" t="str">
        <f>IF(AND(C683="Abierto",D683="Media"),RANK(S683,$S$13:$S$787,0)+COUNTIF($S$13:S683,S683)-1+MAX(N:N,Q:Q),"")</f>
        <v/>
      </c>
      <c r="U683" s="70" t="str">
        <f>IF(AND(C683="Abierto",D683="Baja"),A683,"")</f>
        <v/>
      </c>
      <c r="V683" s="70" t="str">
        <f ca="1">IF(AND(C683="Abierto",D683="Baja"),TODAY()-E683,"")</f>
        <v/>
      </c>
      <c r="W683" s="70" t="str">
        <f>IF(AND(C683="Abierto",D683="Baja"),RANK(V683,$V$13:$V$787,0)+COUNTIF($V$13:V683,V683)-1+MAX(N:N,Q:Q,T:T),"")</f>
        <v/>
      </c>
      <c r="X683" s="83" t="str">
        <f>IF(OR(C683="Resuelto",C683=""),"",SUM(N683,Q683,T683,W683))</f>
        <v/>
      </c>
      <c r="Y683" s="83" t="str">
        <f>IF(OR(C683="Resuelto",C683=""),"",SUM(M683,P683,S683,V683))</f>
        <v/>
      </c>
      <c r="Z683" s="83" t="str">
        <f>IF(OR(C683="Resuelto",C683=""),"",SUM(L683,O683,R683,U683))</f>
        <v/>
      </c>
      <c r="AA683" s="16">
        <v>892</v>
      </c>
      <c r="AB683" s="16" t="str">
        <f t="shared" si="24"/>
        <v/>
      </c>
      <c r="AC683" s="71" t="str">
        <f t="shared" si="25"/>
        <v/>
      </c>
      <c r="AH683" s="74" t="str">
        <f>IF(AI683="","",MAX($AH$5:AH682)+1)</f>
        <v/>
      </c>
      <c r="AI683" s="23" t="str">
        <f>IF(G682="","",IF(COUNTIF($AI$11:AI682,G682)=0,G682,""))</f>
        <v/>
      </c>
      <c r="AJ683" s="23" t="str">
        <f t="shared" si="26"/>
        <v/>
      </c>
      <c r="AK683" s="69"/>
    </row>
    <row r="684" spans="1:37" x14ac:dyDescent="0.25">
      <c r="A684" s="81"/>
      <c r="B684" s="81"/>
      <c r="C684" s="81"/>
      <c r="D684" s="81"/>
      <c r="E684" s="80"/>
      <c r="F684" s="80"/>
      <c r="G684" s="81"/>
      <c r="H684" s="80"/>
      <c r="I684" s="82" t="str">
        <f t="shared" si="23"/>
        <v/>
      </c>
      <c r="J684" s="82"/>
      <c r="K684" s="82"/>
      <c r="L684" s="70" t="str">
        <f>IF(AND(C684="Abierto",D684="Urgente"),A684,"")</f>
        <v/>
      </c>
      <c r="M684" s="70" t="str">
        <f ca="1">IF(AND(C684="Abierto",D684="Urgente"),TODAY()-E684,"")</f>
        <v/>
      </c>
      <c r="N684" s="70" t="str">
        <f>IF(AND(C684="Abierto",D684="Urgente"),RANK(M684,$M$13:$M$787,0)+COUNTIF($M$13:M684,M684)-1,"")</f>
        <v/>
      </c>
      <c r="O684" s="70" t="str">
        <f>IF(AND(C684="Abierto",D684="Alta"),A684,"")</f>
        <v/>
      </c>
      <c r="P684" s="70" t="str">
        <f ca="1">IF(AND(C684="Abierto",D684="Alta"),TODAY()-E684,"")</f>
        <v/>
      </c>
      <c r="Q684" s="70" t="str">
        <f>IF(AND(C684="Abierto",D684="Alta"),RANK(P684,$P$13:$P$787,0)+COUNTIF($P$13:P684,P684)-1+MAX(N:N),"")</f>
        <v/>
      </c>
      <c r="R684" s="70" t="str">
        <f>IF(AND(C684="Abierto",D684="Media"),A684,"")</f>
        <v/>
      </c>
      <c r="S684" s="70" t="str">
        <f ca="1">IF(AND(C684="Abierto",D684="Media"),TODAY()-E684,"")</f>
        <v/>
      </c>
      <c r="T684" s="70" t="str">
        <f>IF(AND(C684="Abierto",D684="Media"),RANK(S684,$S$13:$S$787,0)+COUNTIF($S$13:S684,S684)-1+MAX(N:N,Q:Q),"")</f>
        <v/>
      </c>
      <c r="U684" s="70" t="str">
        <f>IF(AND(C684="Abierto",D684="Baja"),A684,"")</f>
        <v/>
      </c>
      <c r="V684" s="70" t="str">
        <f ca="1">IF(AND(C684="Abierto",D684="Baja"),TODAY()-E684,"")</f>
        <v/>
      </c>
      <c r="W684" s="70" t="str">
        <f>IF(AND(C684="Abierto",D684="Baja"),RANK(V684,$V$13:$V$787,0)+COUNTIF($V$13:V684,V684)-1+MAX(N:N,Q:Q,T:T),"")</f>
        <v/>
      </c>
      <c r="X684" s="83" t="str">
        <f>IF(OR(C684="Resuelto",C684=""),"",SUM(N684,Q684,T684,W684))</f>
        <v/>
      </c>
      <c r="Y684" s="83" t="str">
        <f>IF(OR(C684="Resuelto",C684=""),"",SUM(M684,P684,S684,V684))</f>
        <v/>
      </c>
      <c r="Z684" s="83" t="str">
        <f>IF(OR(C684="Resuelto",C684=""),"",SUM(L684,O684,R684,U684))</f>
        <v/>
      </c>
      <c r="AA684" s="16">
        <v>893</v>
      </c>
      <c r="AB684" s="16" t="str">
        <f t="shared" si="24"/>
        <v/>
      </c>
      <c r="AC684" s="71" t="str">
        <f t="shared" si="25"/>
        <v/>
      </c>
      <c r="AH684" s="74" t="str">
        <f>IF(AI684="","",MAX($AH$5:AH683)+1)</f>
        <v/>
      </c>
      <c r="AI684" s="23" t="str">
        <f>IF(G683="","",IF(COUNTIF($AI$11:AI683,G683)=0,G683,""))</f>
        <v/>
      </c>
      <c r="AJ684" s="23" t="str">
        <f t="shared" si="26"/>
        <v/>
      </c>
      <c r="AK684" s="69"/>
    </row>
    <row r="685" spans="1:37" x14ac:dyDescent="0.25">
      <c r="A685" s="81"/>
      <c r="B685" s="81"/>
      <c r="C685" s="81"/>
      <c r="D685" s="81"/>
      <c r="E685" s="80"/>
      <c r="F685" s="80"/>
      <c r="G685" s="81"/>
      <c r="H685" s="80"/>
      <c r="I685" s="82" t="str">
        <f t="shared" si="23"/>
        <v/>
      </c>
      <c r="J685" s="82"/>
      <c r="K685" s="82"/>
      <c r="L685" s="70" t="str">
        <f>IF(AND(C685="Abierto",D685="Urgente"),A685,"")</f>
        <v/>
      </c>
      <c r="M685" s="70" t="str">
        <f ca="1">IF(AND(C685="Abierto",D685="Urgente"),TODAY()-E685,"")</f>
        <v/>
      </c>
      <c r="N685" s="70" t="str">
        <f>IF(AND(C685="Abierto",D685="Urgente"),RANK(M685,$M$13:$M$787,0)+COUNTIF($M$13:M685,M685)-1,"")</f>
        <v/>
      </c>
      <c r="O685" s="70" t="str">
        <f>IF(AND(C685="Abierto",D685="Alta"),A685,"")</f>
        <v/>
      </c>
      <c r="P685" s="70" t="str">
        <f ca="1">IF(AND(C685="Abierto",D685="Alta"),TODAY()-E685,"")</f>
        <v/>
      </c>
      <c r="Q685" s="70" t="str">
        <f>IF(AND(C685="Abierto",D685="Alta"),RANK(P685,$P$13:$P$787,0)+COUNTIF($P$13:P685,P685)-1+MAX(N:N),"")</f>
        <v/>
      </c>
      <c r="R685" s="70" t="str">
        <f>IF(AND(C685="Abierto",D685="Media"),A685,"")</f>
        <v/>
      </c>
      <c r="S685" s="70" t="str">
        <f ca="1">IF(AND(C685="Abierto",D685="Media"),TODAY()-E685,"")</f>
        <v/>
      </c>
      <c r="T685" s="70" t="str">
        <f>IF(AND(C685="Abierto",D685="Media"),RANK(S685,$S$13:$S$787,0)+COUNTIF($S$13:S685,S685)-1+MAX(N:N,Q:Q),"")</f>
        <v/>
      </c>
      <c r="U685" s="70" t="str">
        <f>IF(AND(C685="Abierto",D685="Baja"),A685,"")</f>
        <v/>
      </c>
      <c r="V685" s="70" t="str">
        <f ca="1">IF(AND(C685="Abierto",D685="Baja"),TODAY()-E685,"")</f>
        <v/>
      </c>
      <c r="W685" s="70" t="str">
        <f>IF(AND(C685="Abierto",D685="Baja"),RANK(V685,$V$13:$V$787,0)+COUNTIF($V$13:V685,V685)-1+MAX(N:N,Q:Q,T:T),"")</f>
        <v/>
      </c>
      <c r="X685" s="83" t="str">
        <f>IF(OR(C685="Resuelto",C685=""),"",SUM(N685,Q685,T685,W685))</f>
        <v/>
      </c>
      <c r="Y685" s="83" t="str">
        <f>IF(OR(C685="Resuelto",C685=""),"",SUM(M685,P685,S685,V685))</f>
        <v/>
      </c>
      <c r="Z685" s="83" t="str">
        <f>IF(OR(C685="Resuelto",C685=""),"",SUM(L685,O685,R685,U685))</f>
        <v/>
      </c>
      <c r="AA685" s="16">
        <v>894</v>
      </c>
      <c r="AB685" s="16" t="str">
        <f t="shared" si="24"/>
        <v/>
      </c>
      <c r="AC685" s="71" t="str">
        <f t="shared" si="25"/>
        <v/>
      </c>
      <c r="AH685" s="74" t="str">
        <f>IF(AI685="","",MAX($AH$5:AH684)+1)</f>
        <v/>
      </c>
      <c r="AI685" s="23" t="str">
        <f>IF(G684="","",IF(COUNTIF($AI$11:AI684,G684)=0,G684,""))</f>
        <v/>
      </c>
      <c r="AJ685" s="23" t="str">
        <f t="shared" si="26"/>
        <v/>
      </c>
      <c r="AK685" s="69"/>
    </row>
    <row r="686" spans="1:37" x14ac:dyDescent="0.25">
      <c r="A686" s="81"/>
      <c r="B686" s="81"/>
      <c r="C686" s="81"/>
      <c r="D686" s="81"/>
      <c r="E686" s="80"/>
      <c r="F686" s="80"/>
      <c r="G686" s="81"/>
      <c r="H686" s="80"/>
      <c r="I686" s="82" t="str">
        <f t="shared" si="23"/>
        <v/>
      </c>
      <c r="J686" s="82"/>
      <c r="K686" s="82"/>
      <c r="L686" s="70" t="str">
        <f>IF(AND(C686="Abierto",D686="Urgente"),A686,"")</f>
        <v/>
      </c>
      <c r="M686" s="70" t="str">
        <f ca="1">IF(AND(C686="Abierto",D686="Urgente"),TODAY()-E686,"")</f>
        <v/>
      </c>
      <c r="N686" s="70" t="str">
        <f>IF(AND(C686="Abierto",D686="Urgente"),RANK(M686,$M$13:$M$787,0)+COUNTIF($M$13:M686,M686)-1,"")</f>
        <v/>
      </c>
      <c r="O686" s="70" t="str">
        <f>IF(AND(C686="Abierto",D686="Alta"),A686,"")</f>
        <v/>
      </c>
      <c r="P686" s="70" t="str">
        <f ca="1">IF(AND(C686="Abierto",D686="Alta"),TODAY()-E686,"")</f>
        <v/>
      </c>
      <c r="Q686" s="70" t="str">
        <f>IF(AND(C686="Abierto",D686="Alta"),RANK(P686,$P$13:$P$787,0)+COUNTIF($P$13:P686,P686)-1+MAX(N:N),"")</f>
        <v/>
      </c>
      <c r="R686" s="70" t="str">
        <f>IF(AND(C686="Abierto",D686="Media"),A686,"")</f>
        <v/>
      </c>
      <c r="S686" s="70" t="str">
        <f ca="1">IF(AND(C686="Abierto",D686="Media"),TODAY()-E686,"")</f>
        <v/>
      </c>
      <c r="T686" s="70" t="str">
        <f>IF(AND(C686="Abierto",D686="Media"),RANK(S686,$S$13:$S$787,0)+COUNTIF($S$13:S686,S686)-1+MAX(N:N,Q:Q),"")</f>
        <v/>
      </c>
      <c r="U686" s="70" t="str">
        <f>IF(AND(C686="Abierto",D686="Baja"),A686,"")</f>
        <v/>
      </c>
      <c r="V686" s="70" t="str">
        <f ca="1">IF(AND(C686="Abierto",D686="Baja"),TODAY()-E686,"")</f>
        <v/>
      </c>
      <c r="W686" s="70" t="str">
        <f>IF(AND(C686="Abierto",D686="Baja"),RANK(V686,$V$13:$V$787,0)+COUNTIF($V$13:V686,V686)-1+MAX(N:N,Q:Q,T:T),"")</f>
        <v/>
      </c>
      <c r="X686" s="83" t="str">
        <f>IF(OR(C686="Resuelto",C686=""),"",SUM(N686,Q686,T686,W686))</f>
        <v/>
      </c>
      <c r="Y686" s="83" t="str">
        <f>IF(OR(C686="Resuelto",C686=""),"",SUM(M686,P686,S686,V686))</f>
        <v/>
      </c>
      <c r="Z686" s="83" t="str">
        <f>IF(OR(C686="Resuelto",C686=""),"",SUM(L686,O686,R686,U686))</f>
        <v/>
      </c>
      <c r="AA686" s="16">
        <v>895</v>
      </c>
      <c r="AB686" s="16" t="str">
        <f t="shared" si="24"/>
        <v/>
      </c>
      <c r="AC686" s="71" t="str">
        <f t="shared" si="25"/>
        <v/>
      </c>
      <c r="AH686" s="74" t="str">
        <f>IF(AI686="","",MAX($AH$5:AH685)+1)</f>
        <v/>
      </c>
      <c r="AI686" s="23" t="str">
        <f>IF(G685="","",IF(COUNTIF($AI$11:AI685,G685)=0,G685,""))</f>
        <v/>
      </c>
      <c r="AJ686" s="23" t="str">
        <f t="shared" si="26"/>
        <v/>
      </c>
      <c r="AK686" s="69"/>
    </row>
    <row r="687" spans="1:37" x14ac:dyDescent="0.25">
      <c r="A687" s="81"/>
      <c r="B687" s="81"/>
      <c r="C687" s="81"/>
      <c r="D687" s="81"/>
      <c r="E687" s="80"/>
      <c r="F687" s="80"/>
      <c r="G687" s="81"/>
      <c r="H687" s="80"/>
      <c r="I687" s="82" t="str">
        <f t="shared" si="23"/>
        <v/>
      </c>
      <c r="J687" s="82"/>
      <c r="K687" s="82"/>
      <c r="L687" s="70" t="str">
        <f>IF(AND(C687="Abierto",D687="Urgente"),A687,"")</f>
        <v/>
      </c>
      <c r="M687" s="70" t="str">
        <f ca="1">IF(AND(C687="Abierto",D687="Urgente"),TODAY()-E687,"")</f>
        <v/>
      </c>
      <c r="N687" s="70" t="str">
        <f>IF(AND(C687="Abierto",D687="Urgente"),RANK(M687,$M$13:$M$787,0)+COUNTIF($M$13:M687,M687)-1,"")</f>
        <v/>
      </c>
      <c r="O687" s="70" t="str">
        <f>IF(AND(C687="Abierto",D687="Alta"),A687,"")</f>
        <v/>
      </c>
      <c r="P687" s="70" t="str">
        <f ca="1">IF(AND(C687="Abierto",D687="Alta"),TODAY()-E687,"")</f>
        <v/>
      </c>
      <c r="Q687" s="70" t="str">
        <f>IF(AND(C687="Abierto",D687="Alta"),RANK(P687,$P$13:$P$787,0)+COUNTIF($P$13:P687,P687)-1+MAX(N:N),"")</f>
        <v/>
      </c>
      <c r="R687" s="70" t="str">
        <f>IF(AND(C687="Abierto",D687="Media"),A687,"")</f>
        <v/>
      </c>
      <c r="S687" s="70" t="str">
        <f ca="1">IF(AND(C687="Abierto",D687="Media"),TODAY()-E687,"")</f>
        <v/>
      </c>
      <c r="T687" s="70" t="str">
        <f>IF(AND(C687="Abierto",D687="Media"),RANK(S687,$S$13:$S$787,0)+COUNTIF($S$13:S687,S687)-1+MAX(N:N,Q:Q),"")</f>
        <v/>
      </c>
      <c r="U687" s="70" t="str">
        <f>IF(AND(C687="Abierto",D687="Baja"),A687,"")</f>
        <v/>
      </c>
      <c r="V687" s="70" t="str">
        <f ca="1">IF(AND(C687="Abierto",D687="Baja"),TODAY()-E687,"")</f>
        <v/>
      </c>
      <c r="W687" s="70" t="str">
        <f>IF(AND(C687="Abierto",D687="Baja"),RANK(V687,$V$13:$V$787,0)+COUNTIF($V$13:V687,V687)-1+MAX(N:N,Q:Q,T:T),"")</f>
        <v/>
      </c>
      <c r="X687" s="83" t="str">
        <f>IF(OR(C687="Resuelto",C687=""),"",SUM(N687,Q687,T687,W687))</f>
        <v/>
      </c>
      <c r="Y687" s="83" t="str">
        <f>IF(OR(C687="Resuelto",C687=""),"",SUM(M687,P687,S687,V687))</f>
        <v/>
      </c>
      <c r="Z687" s="83" t="str">
        <f>IF(OR(C687="Resuelto",C687=""),"",SUM(L687,O687,R687,U687))</f>
        <v/>
      </c>
      <c r="AA687" s="16">
        <v>896</v>
      </c>
      <c r="AB687" s="16" t="str">
        <f t="shared" si="24"/>
        <v/>
      </c>
      <c r="AC687" s="71" t="str">
        <f t="shared" si="25"/>
        <v/>
      </c>
      <c r="AH687" s="74" t="str">
        <f>IF(AI687="","",MAX($AH$5:AH686)+1)</f>
        <v/>
      </c>
      <c r="AI687" s="23" t="str">
        <f>IF(G686="","",IF(COUNTIF($AI$11:AI686,G686)=0,G686,""))</f>
        <v/>
      </c>
      <c r="AJ687" s="23" t="str">
        <f t="shared" si="26"/>
        <v/>
      </c>
      <c r="AK687" s="69"/>
    </row>
    <row r="688" spans="1:37" x14ac:dyDescent="0.25">
      <c r="A688" s="81"/>
      <c r="B688" s="81"/>
      <c r="C688" s="81"/>
      <c r="D688" s="81"/>
      <c r="E688" s="80"/>
      <c r="F688" s="80"/>
      <c r="G688" s="81"/>
      <c r="H688" s="80"/>
      <c r="I688" s="82" t="str">
        <f t="shared" si="23"/>
        <v/>
      </c>
      <c r="J688" s="82"/>
      <c r="K688" s="82"/>
      <c r="L688" s="70" t="str">
        <f>IF(AND(C688="Abierto",D688="Urgente"),A688,"")</f>
        <v/>
      </c>
      <c r="M688" s="70" t="str">
        <f ca="1">IF(AND(C688="Abierto",D688="Urgente"),TODAY()-E688,"")</f>
        <v/>
      </c>
      <c r="N688" s="70" t="str">
        <f>IF(AND(C688="Abierto",D688="Urgente"),RANK(M688,$M$13:$M$787,0)+COUNTIF($M$13:M688,M688)-1,"")</f>
        <v/>
      </c>
      <c r="O688" s="70" t="str">
        <f>IF(AND(C688="Abierto",D688="Alta"),A688,"")</f>
        <v/>
      </c>
      <c r="P688" s="70" t="str">
        <f ca="1">IF(AND(C688="Abierto",D688="Alta"),TODAY()-E688,"")</f>
        <v/>
      </c>
      <c r="Q688" s="70" t="str">
        <f>IF(AND(C688="Abierto",D688="Alta"),RANK(P688,$P$13:$P$787,0)+COUNTIF($P$13:P688,P688)-1+MAX(N:N),"")</f>
        <v/>
      </c>
      <c r="R688" s="70" t="str">
        <f>IF(AND(C688="Abierto",D688="Media"),A688,"")</f>
        <v/>
      </c>
      <c r="S688" s="70" t="str">
        <f ca="1">IF(AND(C688="Abierto",D688="Media"),TODAY()-E688,"")</f>
        <v/>
      </c>
      <c r="T688" s="70" t="str">
        <f>IF(AND(C688="Abierto",D688="Media"),RANK(S688,$S$13:$S$787,0)+COUNTIF($S$13:S688,S688)-1+MAX(N:N,Q:Q),"")</f>
        <v/>
      </c>
      <c r="U688" s="70" t="str">
        <f>IF(AND(C688="Abierto",D688="Baja"),A688,"")</f>
        <v/>
      </c>
      <c r="V688" s="70" t="str">
        <f ca="1">IF(AND(C688="Abierto",D688="Baja"),TODAY()-E688,"")</f>
        <v/>
      </c>
      <c r="W688" s="70" t="str">
        <f>IF(AND(C688="Abierto",D688="Baja"),RANK(V688,$V$13:$V$787,0)+COUNTIF($V$13:V688,V688)-1+MAX(N:N,Q:Q,T:T),"")</f>
        <v/>
      </c>
      <c r="X688" s="83" t="str">
        <f>IF(OR(C688="Resuelto",C688=""),"",SUM(N688,Q688,T688,W688))</f>
        <v/>
      </c>
      <c r="Y688" s="83" t="str">
        <f>IF(OR(C688="Resuelto",C688=""),"",SUM(M688,P688,S688,V688))</f>
        <v/>
      </c>
      <c r="Z688" s="83" t="str">
        <f>IF(OR(C688="Resuelto",C688=""),"",SUM(L688,O688,R688,U688))</f>
        <v/>
      </c>
      <c r="AA688" s="16">
        <v>897</v>
      </c>
      <c r="AB688" s="16" t="str">
        <f t="shared" si="24"/>
        <v/>
      </c>
      <c r="AC688" s="71" t="str">
        <f t="shared" si="25"/>
        <v/>
      </c>
      <c r="AH688" s="74" t="str">
        <f>IF(AI688="","",MAX($AH$5:AH687)+1)</f>
        <v/>
      </c>
      <c r="AI688" s="23" t="str">
        <f>IF(G687="","",IF(COUNTIF($AI$11:AI687,G687)=0,G687,""))</f>
        <v/>
      </c>
      <c r="AJ688" s="23" t="str">
        <f t="shared" si="26"/>
        <v/>
      </c>
      <c r="AK688" s="69"/>
    </row>
    <row r="689" spans="1:37" x14ac:dyDescent="0.25">
      <c r="A689" s="81"/>
      <c r="B689" s="81"/>
      <c r="C689" s="81"/>
      <c r="D689" s="81"/>
      <c r="E689" s="80"/>
      <c r="F689" s="80"/>
      <c r="G689" s="81"/>
      <c r="H689" s="80"/>
      <c r="I689" s="82" t="str">
        <f t="shared" si="23"/>
        <v/>
      </c>
      <c r="J689" s="82"/>
      <c r="K689" s="82"/>
      <c r="L689" s="70" t="str">
        <f>IF(AND(C689="Abierto",D689="Urgente"),A689,"")</f>
        <v/>
      </c>
      <c r="M689" s="70" t="str">
        <f ca="1">IF(AND(C689="Abierto",D689="Urgente"),TODAY()-E689,"")</f>
        <v/>
      </c>
      <c r="N689" s="70" t="str">
        <f>IF(AND(C689="Abierto",D689="Urgente"),RANK(M689,$M$13:$M$787,0)+COUNTIF($M$13:M689,M689)-1,"")</f>
        <v/>
      </c>
      <c r="O689" s="70" t="str">
        <f>IF(AND(C689="Abierto",D689="Alta"),A689,"")</f>
        <v/>
      </c>
      <c r="P689" s="70" t="str">
        <f ca="1">IF(AND(C689="Abierto",D689="Alta"),TODAY()-E689,"")</f>
        <v/>
      </c>
      <c r="Q689" s="70" t="str">
        <f>IF(AND(C689="Abierto",D689="Alta"),RANK(P689,$P$13:$P$787,0)+COUNTIF($P$13:P689,P689)-1+MAX(N:N),"")</f>
        <v/>
      </c>
      <c r="R689" s="70" t="str">
        <f>IF(AND(C689="Abierto",D689="Media"),A689,"")</f>
        <v/>
      </c>
      <c r="S689" s="70" t="str">
        <f ca="1">IF(AND(C689="Abierto",D689="Media"),TODAY()-E689,"")</f>
        <v/>
      </c>
      <c r="T689" s="70" t="str">
        <f>IF(AND(C689="Abierto",D689="Media"),RANK(S689,$S$13:$S$787,0)+COUNTIF($S$13:S689,S689)-1+MAX(N:N,Q:Q),"")</f>
        <v/>
      </c>
      <c r="U689" s="70" t="str">
        <f>IF(AND(C689="Abierto",D689="Baja"),A689,"")</f>
        <v/>
      </c>
      <c r="V689" s="70" t="str">
        <f ca="1">IF(AND(C689="Abierto",D689="Baja"),TODAY()-E689,"")</f>
        <v/>
      </c>
      <c r="W689" s="70" t="str">
        <f>IF(AND(C689="Abierto",D689="Baja"),RANK(V689,$V$13:$V$787,0)+COUNTIF($V$13:V689,V689)-1+MAX(N:N,Q:Q,T:T),"")</f>
        <v/>
      </c>
      <c r="X689" s="83" t="str">
        <f>IF(OR(C689="Resuelto",C689=""),"",SUM(N689,Q689,T689,W689))</f>
        <v/>
      </c>
      <c r="Y689" s="83" t="str">
        <f>IF(OR(C689="Resuelto",C689=""),"",SUM(M689,P689,S689,V689))</f>
        <v/>
      </c>
      <c r="Z689" s="83" t="str">
        <f>IF(OR(C689="Resuelto",C689=""),"",SUM(L689,O689,R689,U689))</f>
        <v/>
      </c>
      <c r="AA689" s="16">
        <v>898</v>
      </c>
      <c r="AB689" s="16" t="str">
        <f t="shared" si="24"/>
        <v/>
      </c>
      <c r="AC689" s="71" t="str">
        <f t="shared" si="25"/>
        <v/>
      </c>
      <c r="AH689" s="74" t="str">
        <f>IF(AI689="","",MAX($AH$5:AH688)+1)</f>
        <v/>
      </c>
      <c r="AI689" s="23" t="str">
        <f>IF(G688="","",IF(COUNTIF($AI$11:AI688,G688)=0,G688,""))</f>
        <v/>
      </c>
      <c r="AJ689" s="23" t="str">
        <f t="shared" si="26"/>
        <v/>
      </c>
      <c r="AK689" s="69"/>
    </row>
    <row r="690" spans="1:37" x14ac:dyDescent="0.25">
      <c r="A690" s="81"/>
      <c r="B690" s="81"/>
      <c r="C690" s="81"/>
      <c r="D690" s="81"/>
      <c r="E690" s="80"/>
      <c r="F690" s="80"/>
      <c r="G690" s="81"/>
      <c r="H690" s="80"/>
      <c r="I690" s="82" t="str">
        <f t="shared" si="23"/>
        <v/>
      </c>
      <c r="J690" s="82"/>
      <c r="K690" s="82"/>
      <c r="L690" s="70" t="str">
        <f>IF(AND(C690="Abierto",D690="Urgente"),A690,"")</f>
        <v/>
      </c>
      <c r="M690" s="70" t="str">
        <f ca="1">IF(AND(C690="Abierto",D690="Urgente"),TODAY()-E690,"")</f>
        <v/>
      </c>
      <c r="N690" s="70" t="str">
        <f>IF(AND(C690="Abierto",D690="Urgente"),RANK(M690,$M$13:$M$787,0)+COUNTIF($M$13:M690,M690)-1,"")</f>
        <v/>
      </c>
      <c r="O690" s="70" t="str">
        <f>IF(AND(C690="Abierto",D690="Alta"),A690,"")</f>
        <v/>
      </c>
      <c r="P690" s="70" t="str">
        <f ca="1">IF(AND(C690="Abierto",D690="Alta"),TODAY()-E690,"")</f>
        <v/>
      </c>
      <c r="Q690" s="70" t="str">
        <f>IF(AND(C690="Abierto",D690="Alta"),RANK(P690,$P$13:$P$787,0)+COUNTIF($P$13:P690,P690)-1+MAX(N:N),"")</f>
        <v/>
      </c>
      <c r="R690" s="70" t="str">
        <f>IF(AND(C690="Abierto",D690="Media"),A690,"")</f>
        <v/>
      </c>
      <c r="S690" s="70" t="str">
        <f ca="1">IF(AND(C690="Abierto",D690="Media"),TODAY()-E690,"")</f>
        <v/>
      </c>
      <c r="T690" s="70" t="str">
        <f>IF(AND(C690="Abierto",D690="Media"),RANK(S690,$S$13:$S$787,0)+COUNTIF($S$13:S690,S690)-1+MAX(N:N,Q:Q),"")</f>
        <v/>
      </c>
      <c r="U690" s="70" t="str">
        <f>IF(AND(C690="Abierto",D690="Baja"),A690,"")</f>
        <v/>
      </c>
      <c r="V690" s="70" t="str">
        <f ca="1">IF(AND(C690="Abierto",D690="Baja"),TODAY()-E690,"")</f>
        <v/>
      </c>
      <c r="W690" s="70" t="str">
        <f>IF(AND(C690="Abierto",D690="Baja"),RANK(V690,$V$13:$V$787,0)+COUNTIF($V$13:V690,V690)-1+MAX(N:N,Q:Q,T:T),"")</f>
        <v/>
      </c>
      <c r="X690" s="83" t="str">
        <f>IF(OR(C690="Resuelto",C690=""),"",SUM(N690,Q690,T690,W690))</f>
        <v/>
      </c>
      <c r="Y690" s="83" t="str">
        <f>IF(OR(C690="Resuelto",C690=""),"",SUM(M690,P690,S690,V690))</f>
        <v/>
      </c>
      <c r="Z690" s="83" t="str">
        <f>IF(OR(C690="Resuelto",C690=""),"",SUM(L690,O690,R690,U690))</f>
        <v/>
      </c>
      <c r="AA690" s="16">
        <v>899</v>
      </c>
      <c r="AB690" s="16" t="str">
        <f t="shared" si="24"/>
        <v/>
      </c>
      <c r="AC690" s="71" t="str">
        <f t="shared" si="25"/>
        <v/>
      </c>
      <c r="AH690" s="74" t="str">
        <f>IF(AI690="","",MAX($AH$5:AH689)+1)</f>
        <v/>
      </c>
      <c r="AI690" s="23" t="str">
        <f>IF(G689="","",IF(COUNTIF($AI$11:AI689,G689)=0,G689,""))</f>
        <v/>
      </c>
      <c r="AJ690" s="23" t="str">
        <f t="shared" si="26"/>
        <v/>
      </c>
      <c r="AK690" s="69"/>
    </row>
    <row r="691" spans="1:37" x14ac:dyDescent="0.25">
      <c r="A691" s="81"/>
      <c r="B691" s="81"/>
      <c r="C691" s="81"/>
      <c r="D691" s="81"/>
      <c r="E691" s="80"/>
      <c r="F691" s="80"/>
      <c r="G691" s="81"/>
      <c r="H691" s="80"/>
      <c r="I691" s="82" t="str">
        <f t="shared" si="23"/>
        <v/>
      </c>
      <c r="J691" s="82"/>
      <c r="K691" s="82"/>
      <c r="L691" s="70" t="str">
        <f>IF(AND(C691="Abierto",D691="Urgente"),A691,"")</f>
        <v/>
      </c>
      <c r="M691" s="70" t="str">
        <f ca="1">IF(AND(C691="Abierto",D691="Urgente"),TODAY()-E691,"")</f>
        <v/>
      </c>
      <c r="N691" s="70" t="str">
        <f>IF(AND(C691="Abierto",D691="Urgente"),RANK(M691,$M$13:$M$787,0)+COUNTIF($M$13:M691,M691)-1,"")</f>
        <v/>
      </c>
      <c r="O691" s="70" t="str">
        <f>IF(AND(C691="Abierto",D691="Alta"),A691,"")</f>
        <v/>
      </c>
      <c r="P691" s="70" t="str">
        <f ca="1">IF(AND(C691="Abierto",D691="Alta"),TODAY()-E691,"")</f>
        <v/>
      </c>
      <c r="Q691" s="70" t="str">
        <f>IF(AND(C691="Abierto",D691="Alta"),RANK(P691,$P$13:$P$787,0)+COUNTIF($P$13:P691,P691)-1+MAX(N:N),"")</f>
        <v/>
      </c>
      <c r="R691" s="70" t="str">
        <f>IF(AND(C691="Abierto",D691="Media"),A691,"")</f>
        <v/>
      </c>
      <c r="S691" s="70" t="str">
        <f ca="1">IF(AND(C691="Abierto",D691="Media"),TODAY()-E691,"")</f>
        <v/>
      </c>
      <c r="T691" s="70" t="str">
        <f>IF(AND(C691="Abierto",D691="Media"),RANK(S691,$S$13:$S$787,0)+COUNTIF($S$13:S691,S691)-1+MAX(N:N,Q:Q),"")</f>
        <v/>
      </c>
      <c r="U691" s="70" t="str">
        <f>IF(AND(C691="Abierto",D691="Baja"),A691,"")</f>
        <v/>
      </c>
      <c r="V691" s="70" t="str">
        <f ca="1">IF(AND(C691="Abierto",D691="Baja"),TODAY()-E691,"")</f>
        <v/>
      </c>
      <c r="W691" s="70" t="str">
        <f>IF(AND(C691="Abierto",D691="Baja"),RANK(V691,$V$13:$V$787,0)+COUNTIF($V$13:V691,V691)-1+MAX(N:N,Q:Q,T:T),"")</f>
        <v/>
      </c>
      <c r="X691" s="83" t="str">
        <f>IF(OR(C691="Resuelto",C691=""),"",SUM(N691,Q691,T691,W691))</f>
        <v/>
      </c>
      <c r="Y691" s="83" t="str">
        <f>IF(OR(C691="Resuelto",C691=""),"",SUM(M691,P691,S691,V691))</f>
        <v/>
      </c>
      <c r="Z691" s="83" t="str">
        <f>IF(OR(C691="Resuelto",C691=""),"",SUM(L691,O691,R691,U691))</f>
        <v/>
      </c>
      <c r="AA691" s="16">
        <v>900</v>
      </c>
      <c r="AB691" s="16" t="str">
        <f t="shared" si="24"/>
        <v/>
      </c>
      <c r="AC691" s="71" t="str">
        <f t="shared" si="25"/>
        <v/>
      </c>
      <c r="AH691" s="74" t="str">
        <f>IF(AI691="","",MAX($AH$5:AH690)+1)</f>
        <v/>
      </c>
      <c r="AI691" s="23" t="str">
        <f>IF(G690="","",IF(COUNTIF($AI$11:AI690,G690)=0,G690,""))</f>
        <v/>
      </c>
      <c r="AJ691" s="23" t="str">
        <f t="shared" si="26"/>
        <v/>
      </c>
      <c r="AK691" s="69"/>
    </row>
    <row r="692" spans="1:37" x14ac:dyDescent="0.25">
      <c r="A692" s="81"/>
      <c r="B692" s="81"/>
      <c r="C692" s="81"/>
      <c r="D692" s="81"/>
      <c r="E692" s="80"/>
      <c r="F692" s="80"/>
      <c r="G692" s="81"/>
      <c r="H692" s="80"/>
      <c r="I692" s="82" t="str">
        <f t="shared" si="23"/>
        <v/>
      </c>
      <c r="J692" s="82"/>
      <c r="K692" s="82"/>
      <c r="L692" s="70" t="str">
        <f>IF(AND(C692="Abierto",D692="Urgente"),A692,"")</f>
        <v/>
      </c>
      <c r="M692" s="70" t="str">
        <f ca="1">IF(AND(C692="Abierto",D692="Urgente"),TODAY()-E692,"")</f>
        <v/>
      </c>
      <c r="N692" s="70" t="str">
        <f>IF(AND(C692="Abierto",D692="Urgente"),RANK(M692,$M$13:$M$787,0)+COUNTIF($M$13:M692,M692)-1,"")</f>
        <v/>
      </c>
      <c r="O692" s="70" t="str">
        <f>IF(AND(C692="Abierto",D692="Alta"),A692,"")</f>
        <v/>
      </c>
      <c r="P692" s="70" t="str">
        <f ca="1">IF(AND(C692="Abierto",D692="Alta"),TODAY()-E692,"")</f>
        <v/>
      </c>
      <c r="Q692" s="70" t="str">
        <f>IF(AND(C692="Abierto",D692="Alta"),RANK(P692,$P$13:$P$787,0)+COUNTIF($P$13:P692,P692)-1+MAX(N:N),"")</f>
        <v/>
      </c>
      <c r="R692" s="70" t="str">
        <f>IF(AND(C692="Abierto",D692="Media"),A692,"")</f>
        <v/>
      </c>
      <c r="S692" s="70" t="str">
        <f ca="1">IF(AND(C692="Abierto",D692="Media"),TODAY()-E692,"")</f>
        <v/>
      </c>
      <c r="T692" s="70" t="str">
        <f>IF(AND(C692="Abierto",D692="Media"),RANK(S692,$S$13:$S$787,0)+COUNTIF($S$13:S692,S692)-1+MAX(N:N,Q:Q),"")</f>
        <v/>
      </c>
      <c r="U692" s="70" t="str">
        <f>IF(AND(C692="Abierto",D692="Baja"),A692,"")</f>
        <v/>
      </c>
      <c r="V692" s="70" t="str">
        <f ca="1">IF(AND(C692="Abierto",D692="Baja"),TODAY()-E692,"")</f>
        <v/>
      </c>
      <c r="W692" s="70" t="str">
        <f>IF(AND(C692="Abierto",D692="Baja"),RANK(V692,$V$13:$V$787,0)+COUNTIF($V$13:V692,V692)-1+MAX(N:N,Q:Q,T:T),"")</f>
        <v/>
      </c>
      <c r="X692" s="83" t="str">
        <f>IF(OR(C692="Resuelto",C692=""),"",SUM(N692,Q692,T692,W692))</f>
        <v/>
      </c>
      <c r="Y692" s="83" t="str">
        <f>IF(OR(C692="Resuelto",C692=""),"",SUM(M692,P692,S692,V692))</f>
        <v/>
      </c>
      <c r="Z692" s="83" t="str">
        <f>IF(OR(C692="Resuelto",C692=""),"",SUM(L692,O692,R692,U692))</f>
        <v/>
      </c>
      <c r="AA692" s="16">
        <v>901</v>
      </c>
      <c r="AB692" s="16" t="str">
        <f t="shared" si="24"/>
        <v/>
      </c>
      <c r="AC692" s="71" t="str">
        <f t="shared" si="25"/>
        <v/>
      </c>
      <c r="AH692" s="74" t="str">
        <f>IF(AI692="","",MAX($AH$5:AH691)+1)</f>
        <v/>
      </c>
      <c r="AI692" s="23" t="str">
        <f>IF(G691="","",IF(COUNTIF($AI$11:AI691,G691)=0,G691,""))</f>
        <v/>
      </c>
      <c r="AJ692" s="23" t="str">
        <f t="shared" si="26"/>
        <v/>
      </c>
      <c r="AK692" s="69"/>
    </row>
    <row r="693" spans="1:37" x14ac:dyDescent="0.25">
      <c r="A693" s="81"/>
      <c r="B693" s="81"/>
      <c r="C693" s="81"/>
      <c r="D693" s="81"/>
      <c r="E693" s="80"/>
      <c r="F693" s="80"/>
      <c r="G693" s="81"/>
      <c r="H693" s="80"/>
      <c r="I693" s="82" t="str">
        <f t="shared" si="23"/>
        <v/>
      </c>
      <c r="J693" s="82"/>
      <c r="K693" s="82"/>
      <c r="L693" s="70" t="str">
        <f>IF(AND(C693="Abierto",D693="Urgente"),A693,"")</f>
        <v/>
      </c>
      <c r="M693" s="70" t="str">
        <f ca="1">IF(AND(C693="Abierto",D693="Urgente"),TODAY()-E693,"")</f>
        <v/>
      </c>
      <c r="N693" s="70" t="str">
        <f>IF(AND(C693="Abierto",D693="Urgente"),RANK(M693,$M$13:$M$787,0)+COUNTIF($M$13:M693,M693)-1,"")</f>
        <v/>
      </c>
      <c r="O693" s="70" t="str">
        <f>IF(AND(C693="Abierto",D693="Alta"),A693,"")</f>
        <v/>
      </c>
      <c r="P693" s="70" t="str">
        <f ca="1">IF(AND(C693="Abierto",D693="Alta"),TODAY()-E693,"")</f>
        <v/>
      </c>
      <c r="Q693" s="70" t="str">
        <f>IF(AND(C693="Abierto",D693="Alta"),RANK(P693,$P$13:$P$787,0)+COUNTIF($P$13:P693,P693)-1+MAX(N:N),"")</f>
        <v/>
      </c>
      <c r="R693" s="70" t="str">
        <f>IF(AND(C693="Abierto",D693="Media"),A693,"")</f>
        <v/>
      </c>
      <c r="S693" s="70" t="str">
        <f ca="1">IF(AND(C693="Abierto",D693="Media"),TODAY()-E693,"")</f>
        <v/>
      </c>
      <c r="T693" s="70" t="str">
        <f>IF(AND(C693="Abierto",D693="Media"),RANK(S693,$S$13:$S$787,0)+COUNTIF($S$13:S693,S693)-1+MAX(N:N,Q:Q),"")</f>
        <v/>
      </c>
      <c r="U693" s="70" t="str">
        <f>IF(AND(C693="Abierto",D693="Baja"),A693,"")</f>
        <v/>
      </c>
      <c r="V693" s="70" t="str">
        <f ca="1">IF(AND(C693="Abierto",D693="Baja"),TODAY()-E693,"")</f>
        <v/>
      </c>
      <c r="W693" s="70" t="str">
        <f>IF(AND(C693="Abierto",D693="Baja"),RANK(V693,$V$13:$V$787,0)+COUNTIF($V$13:V693,V693)-1+MAX(N:N,Q:Q,T:T),"")</f>
        <v/>
      </c>
      <c r="X693" s="83" t="str">
        <f>IF(OR(C693="Resuelto",C693=""),"",SUM(N693,Q693,T693,W693))</f>
        <v/>
      </c>
      <c r="Y693" s="83" t="str">
        <f>IF(OR(C693="Resuelto",C693=""),"",SUM(M693,P693,S693,V693))</f>
        <v/>
      </c>
      <c r="Z693" s="83" t="str">
        <f>IF(OR(C693="Resuelto",C693=""),"",SUM(L693,O693,R693,U693))</f>
        <v/>
      </c>
      <c r="AA693" s="16">
        <v>902</v>
      </c>
      <c r="AB693" s="16" t="str">
        <f t="shared" si="24"/>
        <v/>
      </c>
      <c r="AC693" s="71" t="str">
        <f t="shared" si="25"/>
        <v/>
      </c>
      <c r="AH693" s="74" t="str">
        <f>IF(AI693="","",MAX($AH$5:AH692)+1)</f>
        <v/>
      </c>
      <c r="AI693" s="23" t="str">
        <f>IF(G692="","",IF(COUNTIF($AI$11:AI692,G692)=0,G692,""))</f>
        <v/>
      </c>
      <c r="AJ693" s="23" t="str">
        <f t="shared" si="26"/>
        <v/>
      </c>
      <c r="AK693" s="69"/>
    </row>
    <row r="694" spans="1:37" x14ac:dyDescent="0.25">
      <c r="A694" s="81"/>
      <c r="B694" s="81"/>
      <c r="C694" s="81"/>
      <c r="D694" s="81"/>
      <c r="E694" s="80"/>
      <c r="F694" s="80"/>
      <c r="G694" s="81"/>
      <c r="H694" s="80"/>
      <c r="I694" s="82" t="str">
        <f t="shared" si="23"/>
        <v/>
      </c>
      <c r="J694" s="82"/>
      <c r="K694" s="82"/>
      <c r="L694" s="70" t="str">
        <f>IF(AND(C694="Abierto",D694="Urgente"),A694,"")</f>
        <v/>
      </c>
      <c r="M694" s="70" t="str">
        <f ca="1">IF(AND(C694="Abierto",D694="Urgente"),TODAY()-E694,"")</f>
        <v/>
      </c>
      <c r="N694" s="70" t="str">
        <f>IF(AND(C694="Abierto",D694="Urgente"),RANK(M694,$M$13:$M$787,0)+COUNTIF($M$13:M694,M694)-1,"")</f>
        <v/>
      </c>
      <c r="O694" s="70" t="str">
        <f>IF(AND(C694="Abierto",D694="Alta"),A694,"")</f>
        <v/>
      </c>
      <c r="P694" s="70" t="str">
        <f ca="1">IF(AND(C694="Abierto",D694="Alta"),TODAY()-E694,"")</f>
        <v/>
      </c>
      <c r="Q694" s="70" t="str">
        <f>IF(AND(C694="Abierto",D694="Alta"),RANK(P694,$P$13:$P$787,0)+COUNTIF($P$13:P694,P694)-1+MAX(N:N),"")</f>
        <v/>
      </c>
      <c r="R694" s="70" t="str">
        <f>IF(AND(C694="Abierto",D694="Media"),A694,"")</f>
        <v/>
      </c>
      <c r="S694" s="70" t="str">
        <f ca="1">IF(AND(C694="Abierto",D694="Media"),TODAY()-E694,"")</f>
        <v/>
      </c>
      <c r="T694" s="70" t="str">
        <f>IF(AND(C694="Abierto",D694="Media"),RANK(S694,$S$13:$S$787,0)+COUNTIF($S$13:S694,S694)-1+MAX(N:N,Q:Q),"")</f>
        <v/>
      </c>
      <c r="U694" s="70" t="str">
        <f>IF(AND(C694="Abierto",D694="Baja"),A694,"")</f>
        <v/>
      </c>
      <c r="V694" s="70" t="str">
        <f ca="1">IF(AND(C694="Abierto",D694="Baja"),TODAY()-E694,"")</f>
        <v/>
      </c>
      <c r="W694" s="70" t="str">
        <f>IF(AND(C694="Abierto",D694="Baja"),RANK(V694,$V$13:$V$787,0)+COUNTIF($V$13:V694,V694)-1+MAX(N:N,Q:Q,T:T),"")</f>
        <v/>
      </c>
      <c r="X694" s="83" t="str">
        <f>IF(OR(C694="Resuelto",C694=""),"",SUM(N694,Q694,T694,W694))</f>
        <v/>
      </c>
      <c r="Y694" s="83" t="str">
        <f>IF(OR(C694="Resuelto",C694=""),"",SUM(M694,P694,S694,V694))</f>
        <v/>
      </c>
      <c r="Z694" s="83" t="str">
        <f>IF(OR(C694="Resuelto",C694=""),"",SUM(L694,O694,R694,U694))</f>
        <v/>
      </c>
      <c r="AA694" s="16">
        <v>903</v>
      </c>
      <c r="AB694" s="16" t="str">
        <f t="shared" si="24"/>
        <v/>
      </c>
      <c r="AC694" s="71" t="str">
        <f t="shared" si="25"/>
        <v/>
      </c>
      <c r="AH694" s="74" t="str">
        <f>IF(AI694="","",MAX($AH$5:AH693)+1)</f>
        <v/>
      </c>
      <c r="AI694" s="23" t="str">
        <f>IF(G693="","",IF(COUNTIF($AI$11:AI693,G693)=0,G693,""))</f>
        <v/>
      </c>
      <c r="AJ694" s="23" t="str">
        <f t="shared" si="26"/>
        <v/>
      </c>
      <c r="AK694" s="69"/>
    </row>
    <row r="695" spans="1:37" x14ac:dyDescent="0.25">
      <c r="A695" s="81"/>
      <c r="B695" s="81"/>
      <c r="C695" s="81"/>
      <c r="D695" s="81"/>
      <c r="E695" s="80"/>
      <c r="F695" s="80"/>
      <c r="G695" s="81"/>
      <c r="H695" s="80"/>
      <c r="I695" s="82" t="str">
        <f t="shared" si="23"/>
        <v/>
      </c>
      <c r="J695" s="82"/>
      <c r="K695" s="82"/>
      <c r="L695" s="70" t="str">
        <f>IF(AND(C695="Abierto",D695="Urgente"),A695,"")</f>
        <v/>
      </c>
      <c r="M695" s="70" t="str">
        <f ca="1">IF(AND(C695="Abierto",D695="Urgente"),TODAY()-E695,"")</f>
        <v/>
      </c>
      <c r="N695" s="70" t="str">
        <f>IF(AND(C695="Abierto",D695="Urgente"),RANK(M695,$M$13:$M$787,0)+COUNTIF($M$13:M695,M695)-1,"")</f>
        <v/>
      </c>
      <c r="O695" s="70" t="str">
        <f>IF(AND(C695="Abierto",D695="Alta"),A695,"")</f>
        <v/>
      </c>
      <c r="P695" s="70" t="str">
        <f ca="1">IF(AND(C695="Abierto",D695="Alta"),TODAY()-E695,"")</f>
        <v/>
      </c>
      <c r="Q695" s="70" t="str">
        <f>IF(AND(C695="Abierto",D695="Alta"),RANK(P695,$P$13:$P$787,0)+COUNTIF($P$13:P695,P695)-1+MAX(N:N),"")</f>
        <v/>
      </c>
      <c r="R695" s="70" t="str">
        <f>IF(AND(C695="Abierto",D695="Media"),A695,"")</f>
        <v/>
      </c>
      <c r="S695" s="70" t="str">
        <f ca="1">IF(AND(C695="Abierto",D695="Media"),TODAY()-E695,"")</f>
        <v/>
      </c>
      <c r="T695" s="70" t="str">
        <f>IF(AND(C695="Abierto",D695="Media"),RANK(S695,$S$13:$S$787,0)+COUNTIF($S$13:S695,S695)-1+MAX(N:N,Q:Q),"")</f>
        <v/>
      </c>
      <c r="U695" s="70" t="str">
        <f>IF(AND(C695="Abierto",D695="Baja"),A695,"")</f>
        <v/>
      </c>
      <c r="V695" s="70" t="str">
        <f ca="1">IF(AND(C695="Abierto",D695="Baja"),TODAY()-E695,"")</f>
        <v/>
      </c>
      <c r="W695" s="70" t="str">
        <f>IF(AND(C695="Abierto",D695="Baja"),RANK(V695,$V$13:$V$787,0)+COUNTIF($V$13:V695,V695)-1+MAX(N:N,Q:Q,T:T),"")</f>
        <v/>
      </c>
      <c r="X695" s="83" t="str">
        <f>IF(OR(C695="Resuelto",C695=""),"",SUM(N695,Q695,T695,W695))</f>
        <v/>
      </c>
      <c r="Y695" s="83" t="str">
        <f>IF(OR(C695="Resuelto",C695=""),"",SUM(M695,P695,S695,V695))</f>
        <v/>
      </c>
      <c r="Z695" s="83" t="str">
        <f>IF(OR(C695="Resuelto",C695=""),"",SUM(L695,O695,R695,U695))</f>
        <v/>
      </c>
      <c r="AA695" s="16">
        <v>904</v>
      </c>
      <c r="AB695" s="16" t="str">
        <f t="shared" si="24"/>
        <v/>
      </c>
      <c r="AC695" s="71" t="str">
        <f t="shared" si="25"/>
        <v/>
      </c>
      <c r="AH695" s="74" t="str">
        <f>IF(AI695="","",MAX($AH$5:AH694)+1)</f>
        <v/>
      </c>
      <c r="AI695" s="23" t="str">
        <f>IF(G694="","",IF(COUNTIF($AI$11:AI694,G694)=0,G694,""))</f>
        <v/>
      </c>
      <c r="AJ695" s="23" t="str">
        <f t="shared" si="26"/>
        <v/>
      </c>
      <c r="AK695" s="69"/>
    </row>
    <row r="696" spans="1:37" x14ac:dyDescent="0.25">
      <c r="A696" s="81"/>
      <c r="B696" s="81"/>
      <c r="C696" s="81"/>
      <c r="D696" s="81"/>
      <c r="E696" s="80"/>
      <c r="F696" s="80"/>
      <c r="G696" s="81"/>
      <c r="H696" s="80"/>
      <c r="I696" s="82" t="str">
        <f t="shared" si="23"/>
        <v/>
      </c>
      <c r="J696" s="82"/>
      <c r="K696" s="82"/>
      <c r="L696" s="70" t="str">
        <f>IF(AND(C696="Abierto",D696="Urgente"),A696,"")</f>
        <v/>
      </c>
      <c r="M696" s="70" t="str">
        <f ca="1">IF(AND(C696="Abierto",D696="Urgente"),TODAY()-E696,"")</f>
        <v/>
      </c>
      <c r="N696" s="70" t="str">
        <f>IF(AND(C696="Abierto",D696="Urgente"),RANK(M696,$M$13:$M$787,0)+COUNTIF($M$13:M696,M696)-1,"")</f>
        <v/>
      </c>
      <c r="O696" s="70" t="str">
        <f>IF(AND(C696="Abierto",D696="Alta"),A696,"")</f>
        <v/>
      </c>
      <c r="P696" s="70" t="str">
        <f ca="1">IF(AND(C696="Abierto",D696="Alta"),TODAY()-E696,"")</f>
        <v/>
      </c>
      <c r="Q696" s="70" t="str">
        <f>IF(AND(C696="Abierto",D696="Alta"),RANK(P696,$P$13:$P$787,0)+COUNTIF($P$13:P696,P696)-1+MAX(N:N),"")</f>
        <v/>
      </c>
      <c r="R696" s="70" t="str">
        <f>IF(AND(C696="Abierto",D696="Media"),A696,"")</f>
        <v/>
      </c>
      <c r="S696" s="70" t="str">
        <f ca="1">IF(AND(C696="Abierto",D696="Media"),TODAY()-E696,"")</f>
        <v/>
      </c>
      <c r="T696" s="70" t="str">
        <f>IF(AND(C696="Abierto",D696="Media"),RANK(S696,$S$13:$S$787,0)+COUNTIF($S$13:S696,S696)-1+MAX(N:N,Q:Q),"")</f>
        <v/>
      </c>
      <c r="U696" s="70" t="str">
        <f>IF(AND(C696="Abierto",D696="Baja"),A696,"")</f>
        <v/>
      </c>
      <c r="V696" s="70" t="str">
        <f ca="1">IF(AND(C696="Abierto",D696="Baja"),TODAY()-E696,"")</f>
        <v/>
      </c>
      <c r="W696" s="70" t="str">
        <f>IF(AND(C696="Abierto",D696="Baja"),RANK(V696,$V$13:$V$787,0)+COUNTIF($V$13:V696,V696)-1+MAX(N:N,Q:Q,T:T),"")</f>
        <v/>
      </c>
      <c r="X696" s="83" t="str">
        <f>IF(OR(C696="Resuelto",C696=""),"",SUM(N696,Q696,T696,W696))</f>
        <v/>
      </c>
      <c r="Y696" s="83" t="str">
        <f>IF(OR(C696="Resuelto",C696=""),"",SUM(M696,P696,S696,V696))</f>
        <v/>
      </c>
      <c r="Z696" s="83" t="str">
        <f>IF(OR(C696="Resuelto",C696=""),"",SUM(L696,O696,R696,U696))</f>
        <v/>
      </c>
      <c r="AA696" s="16">
        <v>905</v>
      </c>
      <c r="AB696" s="16" t="str">
        <f t="shared" si="24"/>
        <v/>
      </c>
      <c r="AC696" s="71" t="str">
        <f t="shared" si="25"/>
        <v/>
      </c>
      <c r="AH696" s="74" t="str">
        <f>IF(AI696="","",MAX($AH$5:AH695)+1)</f>
        <v/>
      </c>
      <c r="AI696" s="23" t="str">
        <f>IF(G695="","",IF(COUNTIF($AI$11:AI695,G695)=0,G695,""))</f>
        <v/>
      </c>
      <c r="AJ696" s="23" t="str">
        <f t="shared" si="26"/>
        <v/>
      </c>
      <c r="AK696" s="69"/>
    </row>
    <row r="697" spans="1:37" x14ac:dyDescent="0.25">
      <c r="A697" s="81"/>
      <c r="B697" s="81"/>
      <c r="C697" s="81"/>
      <c r="D697" s="81"/>
      <c r="E697" s="80"/>
      <c r="F697" s="80"/>
      <c r="G697" s="81"/>
      <c r="H697" s="80"/>
      <c r="I697" s="82" t="str">
        <f t="shared" si="23"/>
        <v/>
      </c>
      <c r="J697" s="82"/>
      <c r="K697" s="82"/>
      <c r="L697" s="70" t="str">
        <f>IF(AND(C697="Abierto",D697="Urgente"),A697,"")</f>
        <v/>
      </c>
      <c r="M697" s="70" t="str">
        <f ca="1">IF(AND(C697="Abierto",D697="Urgente"),TODAY()-E697,"")</f>
        <v/>
      </c>
      <c r="N697" s="70" t="str">
        <f>IF(AND(C697="Abierto",D697="Urgente"),RANK(M697,$M$13:$M$787,0)+COUNTIF($M$13:M697,M697)-1,"")</f>
        <v/>
      </c>
      <c r="O697" s="70" t="str">
        <f>IF(AND(C697="Abierto",D697="Alta"),A697,"")</f>
        <v/>
      </c>
      <c r="P697" s="70" t="str">
        <f ca="1">IF(AND(C697="Abierto",D697="Alta"),TODAY()-E697,"")</f>
        <v/>
      </c>
      <c r="Q697" s="70" t="str">
        <f>IF(AND(C697="Abierto",D697="Alta"),RANK(P697,$P$13:$P$787,0)+COUNTIF($P$13:P697,P697)-1+MAX(N:N),"")</f>
        <v/>
      </c>
      <c r="R697" s="70" t="str">
        <f>IF(AND(C697="Abierto",D697="Media"),A697,"")</f>
        <v/>
      </c>
      <c r="S697" s="70" t="str">
        <f ca="1">IF(AND(C697="Abierto",D697="Media"),TODAY()-E697,"")</f>
        <v/>
      </c>
      <c r="T697" s="70" t="str">
        <f>IF(AND(C697="Abierto",D697="Media"),RANK(S697,$S$13:$S$787,0)+COUNTIF($S$13:S697,S697)-1+MAX(N:N,Q:Q),"")</f>
        <v/>
      </c>
      <c r="U697" s="70" t="str">
        <f>IF(AND(C697="Abierto",D697="Baja"),A697,"")</f>
        <v/>
      </c>
      <c r="V697" s="70" t="str">
        <f ca="1">IF(AND(C697="Abierto",D697="Baja"),TODAY()-E697,"")</f>
        <v/>
      </c>
      <c r="W697" s="70" t="str">
        <f>IF(AND(C697="Abierto",D697="Baja"),RANK(V697,$V$13:$V$787,0)+COUNTIF($V$13:V697,V697)-1+MAX(N:N,Q:Q,T:T),"")</f>
        <v/>
      </c>
      <c r="X697" s="83" t="str">
        <f>IF(OR(C697="Resuelto",C697=""),"",SUM(N697,Q697,T697,W697))</f>
        <v/>
      </c>
      <c r="Y697" s="83" t="str">
        <f>IF(OR(C697="Resuelto",C697=""),"",SUM(M697,P697,S697,V697))</f>
        <v/>
      </c>
      <c r="Z697" s="83" t="str">
        <f>IF(OR(C697="Resuelto",C697=""),"",SUM(L697,O697,R697,U697))</f>
        <v/>
      </c>
      <c r="AA697" s="16">
        <v>906</v>
      </c>
      <c r="AB697" s="16" t="str">
        <f t="shared" si="24"/>
        <v/>
      </c>
      <c r="AC697" s="71" t="str">
        <f t="shared" si="25"/>
        <v/>
      </c>
      <c r="AH697" s="74" t="str">
        <f>IF(AI697="","",MAX($AH$5:AH696)+1)</f>
        <v/>
      </c>
      <c r="AI697" s="23" t="str">
        <f>IF(G696="","",IF(COUNTIF($AI$11:AI696,G696)=0,G696,""))</f>
        <v/>
      </c>
      <c r="AJ697" s="23" t="str">
        <f t="shared" si="26"/>
        <v/>
      </c>
      <c r="AK697" s="69"/>
    </row>
    <row r="698" spans="1:37" x14ac:dyDescent="0.25">
      <c r="A698" s="81"/>
      <c r="B698" s="81"/>
      <c r="C698" s="81"/>
      <c r="D698" s="81"/>
      <c r="E698" s="80"/>
      <c r="F698" s="80"/>
      <c r="G698" s="81"/>
      <c r="H698" s="80"/>
      <c r="I698" s="82" t="str">
        <f t="shared" si="23"/>
        <v/>
      </c>
      <c r="J698" s="82"/>
      <c r="K698" s="82"/>
      <c r="L698" s="70" t="str">
        <f>IF(AND(C698="Abierto",D698="Urgente"),A698,"")</f>
        <v/>
      </c>
      <c r="M698" s="70" t="str">
        <f ca="1">IF(AND(C698="Abierto",D698="Urgente"),TODAY()-E698,"")</f>
        <v/>
      </c>
      <c r="N698" s="70" t="str">
        <f>IF(AND(C698="Abierto",D698="Urgente"),RANK(M698,$M$13:$M$787,0)+COUNTIF($M$13:M698,M698)-1,"")</f>
        <v/>
      </c>
      <c r="O698" s="70" t="str">
        <f>IF(AND(C698="Abierto",D698="Alta"),A698,"")</f>
        <v/>
      </c>
      <c r="P698" s="70" t="str">
        <f ca="1">IF(AND(C698="Abierto",D698="Alta"),TODAY()-E698,"")</f>
        <v/>
      </c>
      <c r="Q698" s="70" t="str">
        <f>IF(AND(C698="Abierto",D698="Alta"),RANK(P698,$P$13:$P$787,0)+COUNTIF($P$13:P698,P698)-1+MAX(N:N),"")</f>
        <v/>
      </c>
      <c r="R698" s="70" t="str">
        <f>IF(AND(C698="Abierto",D698="Media"),A698,"")</f>
        <v/>
      </c>
      <c r="S698" s="70" t="str">
        <f ca="1">IF(AND(C698="Abierto",D698="Media"),TODAY()-E698,"")</f>
        <v/>
      </c>
      <c r="T698" s="70" t="str">
        <f>IF(AND(C698="Abierto",D698="Media"),RANK(S698,$S$13:$S$787,0)+COUNTIF($S$13:S698,S698)-1+MAX(N:N,Q:Q),"")</f>
        <v/>
      </c>
      <c r="U698" s="70" t="str">
        <f>IF(AND(C698="Abierto",D698="Baja"),A698,"")</f>
        <v/>
      </c>
      <c r="V698" s="70" t="str">
        <f ca="1">IF(AND(C698="Abierto",D698="Baja"),TODAY()-E698,"")</f>
        <v/>
      </c>
      <c r="W698" s="70" t="str">
        <f>IF(AND(C698="Abierto",D698="Baja"),RANK(V698,$V$13:$V$787,0)+COUNTIF($V$13:V698,V698)-1+MAX(N:N,Q:Q,T:T),"")</f>
        <v/>
      </c>
      <c r="X698" s="83" t="str">
        <f>IF(OR(C698="Resuelto",C698=""),"",SUM(N698,Q698,T698,W698))</f>
        <v/>
      </c>
      <c r="Y698" s="83" t="str">
        <f>IF(OR(C698="Resuelto",C698=""),"",SUM(M698,P698,S698,V698))</f>
        <v/>
      </c>
      <c r="Z698" s="83" t="str">
        <f>IF(OR(C698="Resuelto",C698=""),"",SUM(L698,O698,R698,U698))</f>
        <v/>
      </c>
      <c r="AA698" s="16">
        <v>907</v>
      </c>
      <c r="AB698" s="16" t="str">
        <f t="shared" si="24"/>
        <v/>
      </c>
      <c r="AC698" s="71" t="str">
        <f t="shared" si="25"/>
        <v/>
      </c>
      <c r="AH698" s="74" t="str">
        <f>IF(AI698="","",MAX($AH$5:AH697)+1)</f>
        <v/>
      </c>
      <c r="AI698" s="23" t="str">
        <f>IF(G697="","",IF(COUNTIF($AI$11:AI697,G697)=0,G697,""))</f>
        <v/>
      </c>
      <c r="AJ698" s="23" t="str">
        <f t="shared" si="26"/>
        <v/>
      </c>
      <c r="AK698" s="69"/>
    </row>
    <row r="699" spans="1:37" x14ac:dyDescent="0.25">
      <c r="A699" s="81"/>
      <c r="B699" s="81"/>
      <c r="C699" s="81"/>
      <c r="D699" s="81"/>
      <c r="E699" s="80"/>
      <c r="F699" s="80"/>
      <c r="G699" s="81"/>
      <c r="H699" s="80"/>
      <c r="I699" s="82" t="str">
        <f t="shared" si="23"/>
        <v/>
      </c>
      <c r="J699" s="82"/>
      <c r="K699" s="82"/>
      <c r="L699" s="70" t="str">
        <f>IF(AND(C699="Abierto",D699="Urgente"),A699,"")</f>
        <v/>
      </c>
      <c r="M699" s="70" t="str">
        <f ca="1">IF(AND(C699="Abierto",D699="Urgente"),TODAY()-E699,"")</f>
        <v/>
      </c>
      <c r="N699" s="70" t="str">
        <f>IF(AND(C699="Abierto",D699="Urgente"),RANK(M699,$M$13:$M$787,0)+COUNTIF($M$13:M699,M699)-1,"")</f>
        <v/>
      </c>
      <c r="O699" s="70" t="str">
        <f>IF(AND(C699="Abierto",D699="Alta"),A699,"")</f>
        <v/>
      </c>
      <c r="P699" s="70" t="str">
        <f ca="1">IF(AND(C699="Abierto",D699="Alta"),TODAY()-E699,"")</f>
        <v/>
      </c>
      <c r="Q699" s="70" t="str">
        <f>IF(AND(C699="Abierto",D699="Alta"),RANK(P699,$P$13:$P$787,0)+COUNTIF($P$13:P699,P699)-1+MAX(N:N),"")</f>
        <v/>
      </c>
      <c r="R699" s="70" t="str">
        <f>IF(AND(C699="Abierto",D699="Media"),A699,"")</f>
        <v/>
      </c>
      <c r="S699" s="70" t="str">
        <f ca="1">IF(AND(C699="Abierto",D699="Media"),TODAY()-E699,"")</f>
        <v/>
      </c>
      <c r="T699" s="70" t="str">
        <f>IF(AND(C699="Abierto",D699="Media"),RANK(S699,$S$13:$S$787,0)+COUNTIF($S$13:S699,S699)-1+MAX(N:N,Q:Q),"")</f>
        <v/>
      </c>
      <c r="U699" s="70" t="str">
        <f>IF(AND(C699="Abierto",D699="Baja"),A699,"")</f>
        <v/>
      </c>
      <c r="V699" s="70" t="str">
        <f ca="1">IF(AND(C699="Abierto",D699="Baja"),TODAY()-E699,"")</f>
        <v/>
      </c>
      <c r="W699" s="70" t="str">
        <f>IF(AND(C699="Abierto",D699="Baja"),RANK(V699,$V$13:$V$787,0)+COUNTIF($V$13:V699,V699)-1+MAX(N:N,Q:Q,T:T),"")</f>
        <v/>
      </c>
      <c r="X699" s="83" t="str">
        <f>IF(OR(C699="Resuelto",C699=""),"",SUM(N699,Q699,T699,W699))</f>
        <v/>
      </c>
      <c r="Y699" s="83" t="str">
        <f>IF(OR(C699="Resuelto",C699=""),"",SUM(M699,P699,S699,V699))</f>
        <v/>
      </c>
      <c r="Z699" s="83" t="str">
        <f>IF(OR(C699="Resuelto",C699=""),"",SUM(L699,O699,R699,U699))</f>
        <v/>
      </c>
      <c r="AA699" s="16">
        <v>908</v>
      </c>
      <c r="AB699" s="16" t="str">
        <f t="shared" si="24"/>
        <v/>
      </c>
      <c r="AC699" s="71" t="str">
        <f t="shared" si="25"/>
        <v/>
      </c>
      <c r="AH699" s="74" t="str">
        <f>IF(AI699="","",MAX($AH$5:AH698)+1)</f>
        <v/>
      </c>
      <c r="AI699" s="23" t="str">
        <f>IF(G698="","",IF(COUNTIF($AI$11:AI698,G698)=0,G698,""))</f>
        <v/>
      </c>
      <c r="AJ699" s="23" t="str">
        <f t="shared" si="26"/>
        <v/>
      </c>
      <c r="AK699" s="69"/>
    </row>
    <row r="700" spans="1:37" x14ac:dyDescent="0.25">
      <c r="A700" s="81"/>
      <c r="B700" s="81"/>
      <c r="C700" s="81"/>
      <c r="D700" s="81"/>
      <c r="E700" s="80"/>
      <c r="F700" s="80"/>
      <c r="G700" s="81"/>
      <c r="H700" s="80"/>
      <c r="I700" s="82" t="str">
        <f t="shared" si="23"/>
        <v/>
      </c>
      <c r="J700" s="82"/>
      <c r="K700" s="82"/>
      <c r="L700" s="70" t="str">
        <f>IF(AND(C700="Abierto",D700="Urgente"),A700,"")</f>
        <v/>
      </c>
      <c r="M700" s="70" t="str">
        <f ca="1">IF(AND(C700="Abierto",D700="Urgente"),TODAY()-E700,"")</f>
        <v/>
      </c>
      <c r="N700" s="70" t="str">
        <f>IF(AND(C700="Abierto",D700="Urgente"),RANK(M700,$M$13:$M$787,0)+COUNTIF($M$13:M700,M700)-1,"")</f>
        <v/>
      </c>
      <c r="O700" s="70" t="str">
        <f>IF(AND(C700="Abierto",D700="Alta"),A700,"")</f>
        <v/>
      </c>
      <c r="P700" s="70" t="str">
        <f ca="1">IF(AND(C700="Abierto",D700="Alta"),TODAY()-E700,"")</f>
        <v/>
      </c>
      <c r="Q700" s="70" t="str">
        <f>IF(AND(C700="Abierto",D700="Alta"),RANK(P700,$P$13:$P$787,0)+COUNTIF($P$13:P700,P700)-1+MAX(N:N),"")</f>
        <v/>
      </c>
      <c r="R700" s="70" t="str">
        <f>IF(AND(C700="Abierto",D700="Media"),A700,"")</f>
        <v/>
      </c>
      <c r="S700" s="70" t="str">
        <f ca="1">IF(AND(C700="Abierto",D700="Media"),TODAY()-E700,"")</f>
        <v/>
      </c>
      <c r="T700" s="70" t="str">
        <f>IF(AND(C700="Abierto",D700="Media"),RANK(S700,$S$13:$S$787,0)+COUNTIF($S$13:S700,S700)-1+MAX(N:N,Q:Q),"")</f>
        <v/>
      </c>
      <c r="U700" s="70" t="str">
        <f>IF(AND(C700="Abierto",D700="Baja"),A700,"")</f>
        <v/>
      </c>
      <c r="V700" s="70" t="str">
        <f ca="1">IF(AND(C700="Abierto",D700="Baja"),TODAY()-E700,"")</f>
        <v/>
      </c>
      <c r="W700" s="70" t="str">
        <f>IF(AND(C700="Abierto",D700="Baja"),RANK(V700,$V$13:$V$787,0)+COUNTIF($V$13:V700,V700)-1+MAX(N:N,Q:Q,T:T),"")</f>
        <v/>
      </c>
      <c r="X700" s="83" t="str">
        <f>IF(OR(C700="Resuelto",C700=""),"",SUM(N700,Q700,T700,W700))</f>
        <v/>
      </c>
      <c r="Y700" s="83" t="str">
        <f>IF(OR(C700="Resuelto",C700=""),"",SUM(M700,P700,S700,V700))</f>
        <v/>
      </c>
      <c r="Z700" s="83" t="str">
        <f>IF(OR(C700="Resuelto",C700=""),"",SUM(L700,O700,R700,U700))</f>
        <v/>
      </c>
      <c r="AA700" s="16">
        <v>909</v>
      </c>
      <c r="AB700" s="16" t="str">
        <f t="shared" si="24"/>
        <v/>
      </c>
      <c r="AC700" s="71" t="str">
        <f t="shared" si="25"/>
        <v/>
      </c>
      <c r="AH700" s="74" t="str">
        <f>IF(AI700="","",MAX($AH$5:AH699)+1)</f>
        <v/>
      </c>
      <c r="AI700" s="23" t="str">
        <f>IF(G699="","",IF(COUNTIF($AI$11:AI699,G699)=0,G699,""))</f>
        <v/>
      </c>
      <c r="AJ700" s="23" t="str">
        <f t="shared" si="26"/>
        <v/>
      </c>
      <c r="AK700" s="69"/>
    </row>
    <row r="701" spans="1:37" x14ac:dyDescent="0.25">
      <c r="A701" s="81"/>
      <c r="B701" s="81"/>
      <c r="C701" s="81"/>
      <c r="D701" s="81"/>
      <c r="E701" s="80"/>
      <c r="F701" s="80"/>
      <c r="G701" s="81"/>
      <c r="H701" s="80"/>
      <c r="I701" s="82" t="str">
        <f t="shared" si="23"/>
        <v/>
      </c>
      <c r="J701" s="82"/>
      <c r="K701" s="82"/>
      <c r="L701" s="70" t="str">
        <f>IF(AND(C701="Abierto",D701="Urgente"),A701,"")</f>
        <v/>
      </c>
      <c r="M701" s="70" t="str">
        <f ca="1">IF(AND(C701="Abierto",D701="Urgente"),TODAY()-E701,"")</f>
        <v/>
      </c>
      <c r="N701" s="70" t="str">
        <f>IF(AND(C701="Abierto",D701="Urgente"),RANK(M701,$M$13:$M$787,0)+COUNTIF($M$13:M701,M701)-1,"")</f>
        <v/>
      </c>
      <c r="O701" s="70" t="str">
        <f>IF(AND(C701="Abierto",D701="Alta"),A701,"")</f>
        <v/>
      </c>
      <c r="P701" s="70" t="str">
        <f ca="1">IF(AND(C701="Abierto",D701="Alta"),TODAY()-E701,"")</f>
        <v/>
      </c>
      <c r="Q701" s="70" t="str">
        <f>IF(AND(C701="Abierto",D701="Alta"),RANK(P701,$P$13:$P$787,0)+COUNTIF($P$13:P701,P701)-1+MAX(N:N),"")</f>
        <v/>
      </c>
      <c r="R701" s="70" t="str">
        <f>IF(AND(C701="Abierto",D701="Media"),A701,"")</f>
        <v/>
      </c>
      <c r="S701" s="70" t="str">
        <f ca="1">IF(AND(C701="Abierto",D701="Media"),TODAY()-E701,"")</f>
        <v/>
      </c>
      <c r="T701" s="70" t="str">
        <f>IF(AND(C701="Abierto",D701="Media"),RANK(S701,$S$13:$S$787,0)+COUNTIF($S$13:S701,S701)-1+MAX(N:N,Q:Q),"")</f>
        <v/>
      </c>
      <c r="U701" s="70" t="str">
        <f>IF(AND(C701="Abierto",D701="Baja"),A701,"")</f>
        <v/>
      </c>
      <c r="V701" s="70" t="str">
        <f ca="1">IF(AND(C701="Abierto",D701="Baja"),TODAY()-E701,"")</f>
        <v/>
      </c>
      <c r="W701" s="70" t="str">
        <f>IF(AND(C701="Abierto",D701="Baja"),RANK(V701,$V$13:$V$787,0)+COUNTIF($V$13:V701,V701)-1+MAX(N:N,Q:Q,T:T),"")</f>
        <v/>
      </c>
      <c r="X701" s="83" t="str">
        <f>IF(OR(C701="Resuelto",C701=""),"",SUM(N701,Q701,T701,W701))</f>
        <v/>
      </c>
      <c r="Y701" s="83" t="str">
        <f>IF(OR(C701="Resuelto",C701=""),"",SUM(M701,P701,S701,V701))</f>
        <v/>
      </c>
      <c r="Z701" s="83" t="str">
        <f>IF(OR(C701="Resuelto",C701=""),"",SUM(L701,O701,R701,U701))</f>
        <v/>
      </c>
      <c r="AA701" s="16">
        <v>910</v>
      </c>
      <c r="AB701" s="16" t="str">
        <f t="shared" si="24"/>
        <v/>
      </c>
      <c r="AC701" s="71" t="str">
        <f t="shared" si="25"/>
        <v/>
      </c>
      <c r="AH701" s="74" t="str">
        <f>IF(AI701="","",MAX($AH$5:AH700)+1)</f>
        <v/>
      </c>
      <c r="AI701" s="23" t="str">
        <f>IF(G700="","",IF(COUNTIF($AI$11:AI700,G700)=0,G700,""))</f>
        <v/>
      </c>
      <c r="AJ701" s="23" t="str">
        <f t="shared" si="26"/>
        <v/>
      </c>
      <c r="AK701" s="69"/>
    </row>
    <row r="702" spans="1:37" x14ac:dyDescent="0.25">
      <c r="A702" s="81"/>
      <c r="B702" s="81"/>
      <c r="C702" s="81"/>
      <c r="D702" s="81"/>
      <c r="E702" s="80"/>
      <c r="F702" s="80"/>
      <c r="G702" s="81"/>
      <c r="H702" s="80"/>
      <c r="I702" s="82" t="str">
        <f t="shared" si="23"/>
        <v/>
      </c>
      <c r="J702" s="82"/>
      <c r="K702" s="82"/>
      <c r="L702" s="70" t="str">
        <f>IF(AND(C702="Abierto",D702="Urgente"),A702,"")</f>
        <v/>
      </c>
      <c r="M702" s="70" t="str">
        <f ca="1">IF(AND(C702="Abierto",D702="Urgente"),TODAY()-E702,"")</f>
        <v/>
      </c>
      <c r="N702" s="70" t="str">
        <f>IF(AND(C702="Abierto",D702="Urgente"),RANK(M702,$M$13:$M$787,0)+COUNTIF($M$13:M702,M702)-1,"")</f>
        <v/>
      </c>
      <c r="O702" s="70" t="str">
        <f>IF(AND(C702="Abierto",D702="Alta"),A702,"")</f>
        <v/>
      </c>
      <c r="P702" s="70" t="str">
        <f ca="1">IF(AND(C702="Abierto",D702="Alta"),TODAY()-E702,"")</f>
        <v/>
      </c>
      <c r="Q702" s="70" t="str">
        <f>IF(AND(C702="Abierto",D702="Alta"),RANK(P702,$P$13:$P$787,0)+COUNTIF($P$13:P702,P702)-1+MAX(N:N),"")</f>
        <v/>
      </c>
      <c r="R702" s="70" t="str">
        <f>IF(AND(C702="Abierto",D702="Media"),A702,"")</f>
        <v/>
      </c>
      <c r="S702" s="70" t="str">
        <f ca="1">IF(AND(C702="Abierto",D702="Media"),TODAY()-E702,"")</f>
        <v/>
      </c>
      <c r="T702" s="70" t="str">
        <f>IF(AND(C702="Abierto",D702="Media"),RANK(S702,$S$13:$S$787,0)+COUNTIF($S$13:S702,S702)-1+MAX(N:N,Q:Q),"")</f>
        <v/>
      </c>
      <c r="U702" s="70" t="str">
        <f>IF(AND(C702="Abierto",D702="Baja"),A702,"")</f>
        <v/>
      </c>
      <c r="V702" s="70" t="str">
        <f ca="1">IF(AND(C702="Abierto",D702="Baja"),TODAY()-E702,"")</f>
        <v/>
      </c>
      <c r="W702" s="70" t="str">
        <f>IF(AND(C702="Abierto",D702="Baja"),RANK(V702,$V$13:$V$787,0)+COUNTIF($V$13:V702,V702)-1+MAX(N:N,Q:Q,T:T),"")</f>
        <v/>
      </c>
      <c r="X702" s="83" t="str">
        <f>IF(OR(C702="Resuelto",C702=""),"",SUM(N702,Q702,T702,W702))</f>
        <v/>
      </c>
      <c r="Y702" s="83" t="str">
        <f>IF(OR(C702="Resuelto",C702=""),"",SUM(M702,P702,S702,V702))</f>
        <v/>
      </c>
      <c r="Z702" s="83" t="str">
        <f>IF(OR(C702="Resuelto",C702=""),"",SUM(L702,O702,R702,U702))</f>
        <v/>
      </c>
      <c r="AA702" s="16">
        <v>911</v>
      </c>
      <c r="AB702" s="16" t="str">
        <f t="shared" si="24"/>
        <v/>
      </c>
      <c r="AC702" s="71" t="str">
        <f t="shared" si="25"/>
        <v/>
      </c>
      <c r="AH702" s="74" t="str">
        <f>IF(AI702="","",MAX($AH$5:AH701)+1)</f>
        <v/>
      </c>
      <c r="AI702" s="23" t="str">
        <f>IF(G701="","",IF(COUNTIF($AI$11:AI701,G701)=0,G701,""))</f>
        <v/>
      </c>
      <c r="AJ702" s="23" t="str">
        <f t="shared" si="26"/>
        <v/>
      </c>
      <c r="AK702" s="69"/>
    </row>
    <row r="703" spans="1:37" x14ac:dyDescent="0.25">
      <c r="A703" s="81"/>
      <c r="B703" s="81"/>
      <c r="C703" s="81"/>
      <c r="D703" s="81"/>
      <c r="E703" s="80"/>
      <c r="F703" s="80"/>
      <c r="G703" s="81"/>
      <c r="H703" s="80"/>
      <c r="I703" s="82" t="str">
        <f t="shared" si="23"/>
        <v/>
      </c>
      <c r="J703" s="82"/>
      <c r="K703" s="82"/>
      <c r="L703" s="70" t="str">
        <f>IF(AND(C703="Abierto",D703="Urgente"),A703,"")</f>
        <v/>
      </c>
      <c r="M703" s="70" t="str">
        <f ca="1">IF(AND(C703="Abierto",D703="Urgente"),TODAY()-E703,"")</f>
        <v/>
      </c>
      <c r="N703" s="70" t="str">
        <f>IF(AND(C703="Abierto",D703="Urgente"),RANK(M703,$M$13:$M$787,0)+COUNTIF($M$13:M703,M703)-1,"")</f>
        <v/>
      </c>
      <c r="O703" s="70" t="str">
        <f>IF(AND(C703="Abierto",D703="Alta"),A703,"")</f>
        <v/>
      </c>
      <c r="P703" s="70" t="str">
        <f ca="1">IF(AND(C703="Abierto",D703="Alta"),TODAY()-E703,"")</f>
        <v/>
      </c>
      <c r="Q703" s="70" t="str">
        <f>IF(AND(C703="Abierto",D703="Alta"),RANK(P703,$P$13:$P$787,0)+COUNTIF($P$13:P703,P703)-1+MAX(N:N),"")</f>
        <v/>
      </c>
      <c r="R703" s="70" t="str">
        <f>IF(AND(C703="Abierto",D703="Media"),A703,"")</f>
        <v/>
      </c>
      <c r="S703" s="70" t="str">
        <f ca="1">IF(AND(C703="Abierto",D703="Media"),TODAY()-E703,"")</f>
        <v/>
      </c>
      <c r="T703" s="70" t="str">
        <f>IF(AND(C703="Abierto",D703="Media"),RANK(S703,$S$13:$S$787,0)+COUNTIF($S$13:S703,S703)-1+MAX(N:N,Q:Q),"")</f>
        <v/>
      </c>
      <c r="U703" s="70" t="str">
        <f>IF(AND(C703="Abierto",D703="Baja"),A703,"")</f>
        <v/>
      </c>
      <c r="V703" s="70" t="str">
        <f ca="1">IF(AND(C703="Abierto",D703="Baja"),TODAY()-E703,"")</f>
        <v/>
      </c>
      <c r="W703" s="70" t="str">
        <f>IF(AND(C703="Abierto",D703="Baja"),RANK(V703,$V$13:$V$787,0)+COUNTIF($V$13:V703,V703)-1+MAX(N:N,Q:Q,T:T),"")</f>
        <v/>
      </c>
      <c r="X703" s="83" t="str">
        <f>IF(OR(C703="Resuelto",C703=""),"",SUM(N703,Q703,T703,W703))</f>
        <v/>
      </c>
      <c r="Y703" s="83" t="str">
        <f>IF(OR(C703="Resuelto",C703=""),"",SUM(M703,P703,S703,V703))</f>
        <v/>
      </c>
      <c r="Z703" s="83" t="str">
        <f>IF(OR(C703="Resuelto",C703=""),"",SUM(L703,O703,R703,U703))</f>
        <v/>
      </c>
      <c r="AA703" s="16">
        <v>912</v>
      </c>
      <c r="AB703" s="16" t="str">
        <f t="shared" si="24"/>
        <v/>
      </c>
      <c r="AC703" s="71" t="str">
        <f t="shared" si="25"/>
        <v/>
      </c>
      <c r="AH703" s="74" t="str">
        <f>IF(AI703="","",MAX($AH$5:AH702)+1)</f>
        <v/>
      </c>
      <c r="AI703" s="23" t="str">
        <f>IF(G702="","",IF(COUNTIF($AI$11:AI702,G702)=0,G702,""))</f>
        <v/>
      </c>
      <c r="AJ703" s="23" t="str">
        <f t="shared" si="26"/>
        <v/>
      </c>
      <c r="AK703" s="69"/>
    </row>
    <row r="704" spans="1:37" x14ac:dyDescent="0.25">
      <c r="A704" s="81"/>
      <c r="B704" s="81"/>
      <c r="C704" s="81"/>
      <c r="D704" s="81"/>
      <c r="E704" s="80"/>
      <c r="F704" s="80"/>
      <c r="G704" s="81"/>
      <c r="H704" s="80"/>
      <c r="I704" s="82" t="str">
        <f t="shared" si="23"/>
        <v/>
      </c>
      <c r="J704" s="82"/>
      <c r="K704" s="82"/>
      <c r="L704" s="70" t="str">
        <f>IF(AND(C704="Abierto",D704="Urgente"),A704,"")</f>
        <v/>
      </c>
      <c r="M704" s="70" t="str">
        <f ca="1">IF(AND(C704="Abierto",D704="Urgente"),TODAY()-E704,"")</f>
        <v/>
      </c>
      <c r="N704" s="70" t="str">
        <f>IF(AND(C704="Abierto",D704="Urgente"),RANK(M704,$M$13:$M$787,0)+COUNTIF($M$13:M704,M704)-1,"")</f>
        <v/>
      </c>
      <c r="O704" s="70" t="str">
        <f>IF(AND(C704="Abierto",D704="Alta"),A704,"")</f>
        <v/>
      </c>
      <c r="P704" s="70" t="str">
        <f ca="1">IF(AND(C704="Abierto",D704="Alta"),TODAY()-E704,"")</f>
        <v/>
      </c>
      <c r="Q704" s="70" t="str">
        <f>IF(AND(C704="Abierto",D704="Alta"),RANK(P704,$P$13:$P$787,0)+COUNTIF($P$13:P704,P704)-1+MAX(N:N),"")</f>
        <v/>
      </c>
      <c r="R704" s="70" t="str">
        <f>IF(AND(C704="Abierto",D704="Media"),A704,"")</f>
        <v/>
      </c>
      <c r="S704" s="70" t="str">
        <f ca="1">IF(AND(C704="Abierto",D704="Media"),TODAY()-E704,"")</f>
        <v/>
      </c>
      <c r="T704" s="70" t="str">
        <f>IF(AND(C704="Abierto",D704="Media"),RANK(S704,$S$13:$S$787,0)+COUNTIF($S$13:S704,S704)-1+MAX(N:N,Q:Q),"")</f>
        <v/>
      </c>
      <c r="U704" s="70" t="str">
        <f>IF(AND(C704="Abierto",D704="Baja"),A704,"")</f>
        <v/>
      </c>
      <c r="V704" s="70" t="str">
        <f ca="1">IF(AND(C704="Abierto",D704="Baja"),TODAY()-E704,"")</f>
        <v/>
      </c>
      <c r="W704" s="70" t="str">
        <f>IF(AND(C704="Abierto",D704="Baja"),RANK(V704,$V$13:$V$787,0)+COUNTIF($V$13:V704,V704)-1+MAX(N:N,Q:Q,T:T),"")</f>
        <v/>
      </c>
      <c r="X704" s="83" t="str">
        <f>IF(OR(C704="Resuelto",C704=""),"",SUM(N704,Q704,T704,W704))</f>
        <v/>
      </c>
      <c r="Y704" s="83" t="str">
        <f>IF(OR(C704="Resuelto",C704=""),"",SUM(M704,P704,S704,V704))</f>
        <v/>
      </c>
      <c r="Z704" s="83" t="str">
        <f>IF(OR(C704="Resuelto",C704=""),"",SUM(L704,O704,R704,U704))</f>
        <v/>
      </c>
      <c r="AA704" s="16">
        <v>913</v>
      </c>
      <c r="AB704" s="16" t="str">
        <f t="shared" si="24"/>
        <v/>
      </c>
      <c r="AC704" s="71" t="str">
        <f t="shared" si="25"/>
        <v/>
      </c>
      <c r="AH704" s="74" t="str">
        <f>IF(AI704="","",MAX($AH$5:AH703)+1)</f>
        <v/>
      </c>
      <c r="AI704" s="23" t="str">
        <f>IF(G703="","",IF(COUNTIF($AI$11:AI703,G703)=0,G703,""))</f>
        <v/>
      </c>
      <c r="AJ704" s="23" t="str">
        <f t="shared" si="26"/>
        <v/>
      </c>
      <c r="AK704" s="69"/>
    </row>
    <row r="705" spans="1:37" x14ac:dyDescent="0.25">
      <c r="A705" s="81"/>
      <c r="B705" s="81"/>
      <c r="C705" s="81"/>
      <c r="D705" s="81"/>
      <c r="E705" s="80"/>
      <c r="F705" s="80"/>
      <c r="G705" s="81"/>
      <c r="H705" s="80"/>
      <c r="I705" s="82" t="str">
        <f t="shared" si="23"/>
        <v/>
      </c>
      <c r="J705" s="82"/>
      <c r="K705" s="82"/>
      <c r="L705" s="70" t="str">
        <f>IF(AND(C705="Abierto",D705="Urgente"),A705,"")</f>
        <v/>
      </c>
      <c r="M705" s="70" t="str">
        <f ca="1">IF(AND(C705="Abierto",D705="Urgente"),TODAY()-E705,"")</f>
        <v/>
      </c>
      <c r="N705" s="70" t="str">
        <f>IF(AND(C705="Abierto",D705="Urgente"),RANK(M705,$M$13:$M$787,0)+COUNTIF($M$13:M705,M705)-1,"")</f>
        <v/>
      </c>
      <c r="O705" s="70" t="str">
        <f>IF(AND(C705="Abierto",D705="Alta"),A705,"")</f>
        <v/>
      </c>
      <c r="P705" s="70" t="str">
        <f ca="1">IF(AND(C705="Abierto",D705="Alta"),TODAY()-E705,"")</f>
        <v/>
      </c>
      <c r="Q705" s="70" t="str">
        <f>IF(AND(C705="Abierto",D705="Alta"),RANK(P705,$P$13:$P$787,0)+COUNTIF($P$13:P705,P705)-1+MAX(N:N),"")</f>
        <v/>
      </c>
      <c r="R705" s="70" t="str">
        <f>IF(AND(C705="Abierto",D705="Media"),A705,"")</f>
        <v/>
      </c>
      <c r="S705" s="70" t="str">
        <f ca="1">IF(AND(C705="Abierto",D705="Media"),TODAY()-E705,"")</f>
        <v/>
      </c>
      <c r="T705" s="70" t="str">
        <f>IF(AND(C705="Abierto",D705="Media"),RANK(S705,$S$13:$S$787,0)+COUNTIF($S$13:S705,S705)-1+MAX(N:N,Q:Q),"")</f>
        <v/>
      </c>
      <c r="U705" s="70" t="str">
        <f>IF(AND(C705="Abierto",D705="Baja"),A705,"")</f>
        <v/>
      </c>
      <c r="V705" s="70" t="str">
        <f ca="1">IF(AND(C705="Abierto",D705="Baja"),TODAY()-E705,"")</f>
        <v/>
      </c>
      <c r="W705" s="70" t="str">
        <f>IF(AND(C705="Abierto",D705="Baja"),RANK(V705,$V$13:$V$787,0)+COUNTIF($V$13:V705,V705)-1+MAX(N:N,Q:Q,T:T),"")</f>
        <v/>
      </c>
      <c r="X705" s="83" t="str">
        <f>IF(OR(C705="Resuelto",C705=""),"",SUM(N705,Q705,T705,W705))</f>
        <v/>
      </c>
      <c r="Y705" s="83" t="str">
        <f>IF(OR(C705="Resuelto",C705=""),"",SUM(M705,P705,S705,V705))</f>
        <v/>
      </c>
      <c r="Z705" s="83" t="str">
        <f>IF(OR(C705="Resuelto",C705=""),"",SUM(L705,O705,R705,U705))</f>
        <v/>
      </c>
      <c r="AA705" s="16">
        <v>914</v>
      </c>
      <c r="AB705" s="16" t="str">
        <f t="shared" si="24"/>
        <v/>
      </c>
      <c r="AC705" s="71" t="str">
        <f t="shared" si="25"/>
        <v/>
      </c>
      <c r="AH705" s="74" t="str">
        <f>IF(AI705="","",MAX($AH$5:AH704)+1)</f>
        <v/>
      </c>
      <c r="AI705" s="23" t="str">
        <f>IF(G704="","",IF(COUNTIF($AI$11:AI704,G704)=0,G704,""))</f>
        <v/>
      </c>
      <c r="AJ705" s="23" t="str">
        <f t="shared" si="26"/>
        <v/>
      </c>
      <c r="AK705" s="69"/>
    </row>
    <row r="706" spans="1:37" x14ac:dyDescent="0.25">
      <c r="A706" s="81"/>
      <c r="B706" s="81"/>
      <c r="C706" s="81"/>
      <c r="D706" s="81"/>
      <c r="E706" s="80"/>
      <c r="F706" s="80"/>
      <c r="G706" s="81"/>
      <c r="H706" s="80"/>
      <c r="I706" s="82" t="str">
        <f t="shared" si="23"/>
        <v/>
      </c>
      <c r="J706" s="82"/>
      <c r="K706" s="82"/>
      <c r="L706" s="70" t="str">
        <f>IF(AND(C706="Abierto",D706="Urgente"),A706,"")</f>
        <v/>
      </c>
      <c r="M706" s="70" t="str">
        <f ca="1">IF(AND(C706="Abierto",D706="Urgente"),TODAY()-E706,"")</f>
        <v/>
      </c>
      <c r="N706" s="70" t="str">
        <f>IF(AND(C706="Abierto",D706="Urgente"),RANK(M706,$M$13:$M$787,0)+COUNTIF($M$13:M706,M706)-1,"")</f>
        <v/>
      </c>
      <c r="O706" s="70" t="str">
        <f>IF(AND(C706="Abierto",D706="Alta"),A706,"")</f>
        <v/>
      </c>
      <c r="P706" s="70" t="str">
        <f ca="1">IF(AND(C706="Abierto",D706="Alta"),TODAY()-E706,"")</f>
        <v/>
      </c>
      <c r="Q706" s="70" t="str">
        <f>IF(AND(C706="Abierto",D706="Alta"),RANK(P706,$P$13:$P$787,0)+COUNTIF($P$13:P706,P706)-1+MAX(N:N),"")</f>
        <v/>
      </c>
      <c r="R706" s="70" t="str">
        <f>IF(AND(C706="Abierto",D706="Media"),A706,"")</f>
        <v/>
      </c>
      <c r="S706" s="70" t="str">
        <f ca="1">IF(AND(C706="Abierto",D706="Media"),TODAY()-E706,"")</f>
        <v/>
      </c>
      <c r="T706" s="70" t="str">
        <f>IF(AND(C706="Abierto",D706="Media"),RANK(S706,$S$13:$S$787,0)+COUNTIF($S$13:S706,S706)-1+MAX(N:N,Q:Q),"")</f>
        <v/>
      </c>
      <c r="U706" s="70" t="str">
        <f>IF(AND(C706="Abierto",D706="Baja"),A706,"")</f>
        <v/>
      </c>
      <c r="V706" s="70" t="str">
        <f ca="1">IF(AND(C706="Abierto",D706="Baja"),TODAY()-E706,"")</f>
        <v/>
      </c>
      <c r="W706" s="70" t="str">
        <f>IF(AND(C706="Abierto",D706="Baja"),RANK(V706,$V$13:$V$787,0)+COUNTIF($V$13:V706,V706)-1+MAX(N:N,Q:Q,T:T),"")</f>
        <v/>
      </c>
      <c r="X706" s="83" t="str">
        <f>IF(OR(C706="Resuelto",C706=""),"",SUM(N706,Q706,T706,W706))</f>
        <v/>
      </c>
      <c r="Y706" s="83" t="str">
        <f>IF(OR(C706="Resuelto",C706=""),"",SUM(M706,P706,S706,V706))</f>
        <v/>
      </c>
      <c r="Z706" s="83" t="str">
        <f>IF(OR(C706="Resuelto",C706=""),"",SUM(L706,O706,R706,U706))</f>
        <v/>
      </c>
      <c r="AA706" s="16">
        <v>915</v>
      </c>
      <c r="AB706" s="16" t="str">
        <f t="shared" si="24"/>
        <v/>
      </c>
      <c r="AC706" s="71" t="str">
        <f t="shared" si="25"/>
        <v/>
      </c>
      <c r="AH706" s="74" t="str">
        <f>IF(AI706="","",MAX($AH$5:AH705)+1)</f>
        <v/>
      </c>
      <c r="AI706" s="23" t="str">
        <f>IF(G705="","",IF(COUNTIF($AI$11:AI705,G705)=0,G705,""))</f>
        <v/>
      </c>
      <c r="AJ706" s="23" t="str">
        <f t="shared" si="26"/>
        <v/>
      </c>
      <c r="AK706" s="69"/>
    </row>
    <row r="707" spans="1:37" x14ac:dyDescent="0.25">
      <c r="A707" s="81"/>
      <c r="B707" s="81"/>
      <c r="C707" s="81"/>
      <c r="D707" s="81"/>
      <c r="E707" s="80"/>
      <c r="F707" s="80"/>
      <c r="G707" s="81"/>
      <c r="H707" s="80"/>
      <c r="I707" s="82" t="str">
        <f t="shared" si="23"/>
        <v/>
      </c>
      <c r="J707" s="82"/>
      <c r="K707" s="82"/>
      <c r="L707" s="70" t="str">
        <f>IF(AND(C707="Abierto",D707="Urgente"),A707,"")</f>
        <v/>
      </c>
      <c r="M707" s="70" t="str">
        <f ca="1">IF(AND(C707="Abierto",D707="Urgente"),TODAY()-E707,"")</f>
        <v/>
      </c>
      <c r="N707" s="70" t="str">
        <f>IF(AND(C707="Abierto",D707="Urgente"),RANK(M707,$M$13:$M$787,0)+COUNTIF($M$13:M707,M707)-1,"")</f>
        <v/>
      </c>
      <c r="O707" s="70" t="str">
        <f>IF(AND(C707="Abierto",D707="Alta"),A707,"")</f>
        <v/>
      </c>
      <c r="P707" s="70" t="str">
        <f ca="1">IF(AND(C707="Abierto",D707="Alta"),TODAY()-E707,"")</f>
        <v/>
      </c>
      <c r="Q707" s="70" t="str">
        <f>IF(AND(C707="Abierto",D707="Alta"),RANK(P707,$P$13:$P$787,0)+COUNTIF($P$13:P707,P707)-1+MAX(N:N),"")</f>
        <v/>
      </c>
      <c r="R707" s="70" t="str">
        <f>IF(AND(C707="Abierto",D707="Media"),A707,"")</f>
        <v/>
      </c>
      <c r="S707" s="70" t="str">
        <f ca="1">IF(AND(C707="Abierto",D707="Media"),TODAY()-E707,"")</f>
        <v/>
      </c>
      <c r="T707" s="70" t="str">
        <f>IF(AND(C707="Abierto",D707="Media"),RANK(S707,$S$13:$S$787,0)+COUNTIF($S$13:S707,S707)-1+MAX(N:N,Q:Q),"")</f>
        <v/>
      </c>
      <c r="U707" s="70" t="str">
        <f>IF(AND(C707="Abierto",D707="Baja"),A707,"")</f>
        <v/>
      </c>
      <c r="V707" s="70" t="str">
        <f ca="1">IF(AND(C707="Abierto",D707="Baja"),TODAY()-E707,"")</f>
        <v/>
      </c>
      <c r="W707" s="70" t="str">
        <f>IF(AND(C707="Abierto",D707="Baja"),RANK(V707,$V$13:$V$787,0)+COUNTIF($V$13:V707,V707)-1+MAX(N:N,Q:Q,T:T),"")</f>
        <v/>
      </c>
      <c r="X707" s="83" t="str">
        <f>IF(OR(C707="Resuelto",C707=""),"",SUM(N707,Q707,T707,W707))</f>
        <v/>
      </c>
      <c r="Y707" s="83" t="str">
        <f>IF(OR(C707="Resuelto",C707=""),"",SUM(M707,P707,S707,V707))</f>
        <v/>
      </c>
      <c r="Z707" s="83" t="str">
        <f>IF(OR(C707="Resuelto",C707=""),"",SUM(L707,O707,R707,U707))</f>
        <v/>
      </c>
      <c r="AA707" s="16">
        <v>916</v>
      </c>
      <c r="AB707" s="16" t="str">
        <f t="shared" si="24"/>
        <v/>
      </c>
      <c r="AC707" s="71" t="str">
        <f t="shared" si="25"/>
        <v/>
      </c>
      <c r="AH707" s="74" t="str">
        <f>IF(AI707="","",MAX($AH$5:AH706)+1)</f>
        <v/>
      </c>
      <c r="AI707" s="23" t="str">
        <f>IF(G706="","",IF(COUNTIF($AI$11:AI706,G706)=0,G706,""))</f>
        <v/>
      </c>
      <c r="AJ707" s="23" t="str">
        <f t="shared" si="26"/>
        <v/>
      </c>
      <c r="AK707" s="69"/>
    </row>
    <row r="708" spans="1:37" x14ac:dyDescent="0.25">
      <c r="A708" s="81"/>
      <c r="B708" s="81"/>
      <c r="C708" s="81"/>
      <c r="D708" s="81"/>
      <c r="E708" s="80"/>
      <c r="F708" s="80"/>
      <c r="G708" s="81"/>
      <c r="H708" s="80"/>
      <c r="I708" s="82" t="str">
        <f t="shared" si="23"/>
        <v/>
      </c>
      <c r="J708" s="82"/>
      <c r="K708" s="82"/>
      <c r="L708" s="70" t="str">
        <f>IF(AND(C708="Abierto",D708="Urgente"),A708,"")</f>
        <v/>
      </c>
      <c r="M708" s="70" t="str">
        <f ca="1">IF(AND(C708="Abierto",D708="Urgente"),TODAY()-E708,"")</f>
        <v/>
      </c>
      <c r="N708" s="70" t="str">
        <f>IF(AND(C708="Abierto",D708="Urgente"),RANK(M708,$M$13:$M$787,0)+COUNTIF($M$13:M708,M708)-1,"")</f>
        <v/>
      </c>
      <c r="O708" s="70" t="str">
        <f>IF(AND(C708="Abierto",D708="Alta"),A708,"")</f>
        <v/>
      </c>
      <c r="P708" s="70" t="str">
        <f ca="1">IF(AND(C708="Abierto",D708="Alta"),TODAY()-E708,"")</f>
        <v/>
      </c>
      <c r="Q708" s="70" t="str">
        <f>IF(AND(C708="Abierto",D708="Alta"),RANK(P708,$P$13:$P$787,0)+COUNTIF($P$13:P708,P708)-1+MAX(N:N),"")</f>
        <v/>
      </c>
      <c r="R708" s="70" t="str">
        <f>IF(AND(C708="Abierto",D708="Media"),A708,"")</f>
        <v/>
      </c>
      <c r="S708" s="70" t="str">
        <f ca="1">IF(AND(C708="Abierto",D708="Media"),TODAY()-E708,"")</f>
        <v/>
      </c>
      <c r="T708" s="70" t="str">
        <f>IF(AND(C708="Abierto",D708="Media"),RANK(S708,$S$13:$S$787,0)+COUNTIF($S$13:S708,S708)-1+MAX(N:N,Q:Q),"")</f>
        <v/>
      </c>
      <c r="U708" s="70" t="str">
        <f>IF(AND(C708="Abierto",D708="Baja"),A708,"")</f>
        <v/>
      </c>
      <c r="V708" s="70" t="str">
        <f ca="1">IF(AND(C708="Abierto",D708="Baja"),TODAY()-E708,"")</f>
        <v/>
      </c>
      <c r="W708" s="70" t="str">
        <f>IF(AND(C708="Abierto",D708="Baja"),RANK(V708,$V$13:$V$787,0)+COUNTIF($V$13:V708,V708)-1+MAX(N:N,Q:Q,T:T),"")</f>
        <v/>
      </c>
      <c r="X708" s="83" t="str">
        <f>IF(OR(C708="Resuelto",C708=""),"",SUM(N708,Q708,T708,W708))</f>
        <v/>
      </c>
      <c r="Y708" s="83" t="str">
        <f>IF(OR(C708="Resuelto",C708=""),"",SUM(M708,P708,S708,V708))</f>
        <v/>
      </c>
      <c r="Z708" s="83" t="str">
        <f>IF(OR(C708="Resuelto",C708=""),"",SUM(L708,O708,R708,U708))</f>
        <v/>
      </c>
      <c r="AA708" s="16">
        <v>917</v>
      </c>
      <c r="AB708" s="16" t="str">
        <f t="shared" si="24"/>
        <v/>
      </c>
      <c r="AC708" s="71" t="str">
        <f t="shared" si="25"/>
        <v/>
      </c>
      <c r="AH708" s="74" t="str">
        <f>IF(AI708="","",MAX($AH$5:AH707)+1)</f>
        <v/>
      </c>
      <c r="AI708" s="23" t="str">
        <f>IF(G707="","",IF(COUNTIF($AI$11:AI707,G707)=0,G707,""))</f>
        <v/>
      </c>
      <c r="AJ708" s="23" t="str">
        <f t="shared" si="26"/>
        <v/>
      </c>
      <c r="AK708" s="69"/>
    </row>
    <row r="709" spans="1:37" x14ac:dyDescent="0.25">
      <c r="A709" s="81"/>
      <c r="B709" s="81"/>
      <c r="C709" s="81"/>
      <c r="D709" s="81"/>
      <c r="E709" s="80"/>
      <c r="F709" s="80"/>
      <c r="G709" s="81"/>
      <c r="H709" s="80"/>
      <c r="I709" s="82" t="str">
        <f t="shared" si="23"/>
        <v/>
      </c>
      <c r="J709" s="82"/>
      <c r="K709" s="82"/>
      <c r="L709" s="70" t="str">
        <f>IF(AND(C709="Abierto",D709="Urgente"),A709,"")</f>
        <v/>
      </c>
      <c r="M709" s="70" t="str">
        <f ca="1">IF(AND(C709="Abierto",D709="Urgente"),TODAY()-E709,"")</f>
        <v/>
      </c>
      <c r="N709" s="70" t="str">
        <f>IF(AND(C709="Abierto",D709="Urgente"),RANK(M709,$M$13:$M$787,0)+COUNTIF($M$13:M709,M709)-1,"")</f>
        <v/>
      </c>
      <c r="O709" s="70" t="str">
        <f>IF(AND(C709="Abierto",D709="Alta"),A709,"")</f>
        <v/>
      </c>
      <c r="P709" s="70" t="str">
        <f ca="1">IF(AND(C709="Abierto",D709="Alta"),TODAY()-E709,"")</f>
        <v/>
      </c>
      <c r="Q709" s="70" t="str">
        <f>IF(AND(C709="Abierto",D709="Alta"),RANK(P709,$P$13:$P$787,0)+COUNTIF($P$13:P709,P709)-1+MAX(N:N),"")</f>
        <v/>
      </c>
      <c r="R709" s="70" t="str">
        <f>IF(AND(C709="Abierto",D709="Media"),A709,"")</f>
        <v/>
      </c>
      <c r="S709" s="70" t="str">
        <f ca="1">IF(AND(C709="Abierto",D709="Media"),TODAY()-E709,"")</f>
        <v/>
      </c>
      <c r="T709" s="70" t="str">
        <f>IF(AND(C709="Abierto",D709="Media"),RANK(S709,$S$13:$S$787,0)+COUNTIF($S$13:S709,S709)-1+MAX(N:N,Q:Q),"")</f>
        <v/>
      </c>
      <c r="U709" s="70" t="str">
        <f>IF(AND(C709="Abierto",D709="Baja"),A709,"")</f>
        <v/>
      </c>
      <c r="V709" s="70" t="str">
        <f ca="1">IF(AND(C709="Abierto",D709="Baja"),TODAY()-E709,"")</f>
        <v/>
      </c>
      <c r="W709" s="70" t="str">
        <f>IF(AND(C709="Abierto",D709="Baja"),RANK(V709,$V$13:$V$787,0)+COUNTIF($V$13:V709,V709)-1+MAX(N:N,Q:Q,T:T),"")</f>
        <v/>
      </c>
      <c r="X709" s="83" t="str">
        <f>IF(OR(C709="Resuelto",C709=""),"",SUM(N709,Q709,T709,W709))</f>
        <v/>
      </c>
      <c r="Y709" s="83" t="str">
        <f>IF(OR(C709="Resuelto",C709=""),"",SUM(M709,P709,S709,V709))</f>
        <v/>
      </c>
      <c r="Z709" s="83" t="str">
        <f>IF(OR(C709="Resuelto",C709=""),"",SUM(L709,O709,R709,U709))</f>
        <v/>
      </c>
      <c r="AA709" s="16">
        <v>918</v>
      </c>
      <c r="AB709" s="16" t="str">
        <f t="shared" si="24"/>
        <v/>
      </c>
      <c r="AC709" s="71" t="str">
        <f t="shared" si="25"/>
        <v/>
      </c>
      <c r="AH709" s="74" t="str">
        <f>IF(AI709="","",MAX($AH$5:AH708)+1)</f>
        <v/>
      </c>
      <c r="AI709" s="23" t="str">
        <f>IF(G708="","",IF(COUNTIF($AI$11:AI708,G708)=0,G708,""))</f>
        <v/>
      </c>
      <c r="AJ709" s="23" t="str">
        <f t="shared" si="26"/>
        <v/>
      </c>
      <c r="AK709" s="69"/>
    </row>
    <row r="710" spans="1:37" x14ac:dyDescent="0.25">
      <c r="A710" s="81"/>
      <c r="B710" s="81"/>
      <c r="C710" s="81"/>
      <c r="D710" s="81"/>
      <c r="E710" s="80"/>
      <c r="F710" s="80"/>
      <c r="G710" s="81"/>
      <c r="H710" s="80"/>
      <c r="I710" s="82" t="str">
        <f t="shared" si="23"/>
        <v/>
      </c>
      <c r="J710" s="82"/>
      <c r="K710" s="82"/>
      <c r="L710" s="70" t="str">
        <f>IF(AND(C710="Abierto",D710="Urgente"),A710,"")</f>
        <v/>
      </c>
      <c r="M710" s="70" t="str">
        <f ca="1">IF(AND(C710="Abierto",D710="Urgente"),TODAY()-E710,"")</f>
        <v/>
      </c>
      <c r="N710" s="70" t="str">
        <f>IF(AND(C710="Abierto",D710="Urgente"),RANK(M710,$M$13:$M$787,0)+COUNTIF($M$13:M710,M710)-1,"")</f>
        <v/>
      </c>
      <c r="O710" s="70" t="str">
        <f>IF(AND(C710="Abierto",D710="Alta"),A710,"")</f>
        <v/>
      </c>
      <c r="P710" s="70" t="str">
        <f ca="1">IF(AND(C710="Abierto",D710="Alta"),TODAY()-E710,"")</f>
        <v/>
      </c>
      <c r="Q710" s="70" t="str">
        <f>IF(AND(C710="Abierto",D710="Alta"),RANK(P710,$P$13:$P$787,0)+COUNTIF($P$13:P710,P710)-1+MAX(N:N),"")</f>
        <v/>
      </c>
      <c r="R710" s="70" t="str">
        <f>IF(AND(C710="Abierto",D710="Media"),A710,"")</f>
        <v/>
      </c>
      <c r="S710" s="70" t="str">
        <f ca="1">IF(AND(C710="Abierto",D710="Media"),TODAY()-E710,"")</f>
        <v/>
      </c>
      <c r="T710" s="70" t="str">
        <f>IF(AND(C710="Abierto",D710="Media"),RANK(S710,$S$13:$S$787,0)+COUNTIF($S$13:S710,S710)-1+MAX(N:N,Q:Q),"")</f>
        <v/>
      </c>
      <c r="U710" s="70" t="str">
        <f>IF(AND(C710="Abierto",D710="Baja"),A710,"")</f>
        <v/>
      </c>
      <c r="V710" s="70" t="str">
        <f ca="1">IF(AND(C710="Abierto",D710="Baja"),TODAY()-E710,"")</f>
        <v/>
      </c>
      <c r="W710" s="70" t="str">
        <f>IF(AND(C710="Abierto",D710="Baja"),RANK(V710,$V$13:$V$787,0)+COUNTIF($V$13:V710,V710)-1+MAX(N:N,Q:Q,T:T),"")</f>
        <v/>
      </c>
      <c r="X710" s="83" t="str">
        <f>IF(OR(C710="Resuelto",C710=""),"",SUM(N710,Q710,T710,W710))</f>
        <v/>
      </c>
      <c r="Y710" s="83" t="str">
        <f>IF(OR(C710="Resuelto",C710=""),"",SUM(M710,P710,S710,V710))</f>
        <v/>
      </c>
      <c r="Z710" s="83" t="str">
        <f>IF(OR(C710="Resuelto",C710=""),"",SUM(L710,O710,R710,U710))</f>
        <v/>
      </c>
      <c r="AA710" s="16">
        <v>919</v>
      </c>
      <c r="AB710" s="16" t="str">
        <f t="shared" si="24"/>
        <v/>
      </c>
      <c r="AC710" s="71" t="str">
        <f t="shared" si="25"/>
        <v/>
      </c>
      <c r="AH710" s="74" t="str">
        <f>IF(AI710="","",MAX($AH$5:AH709)+1)</f>
        <v/>
      </c>
      <c r="AI710" s="23" t="str">
        <f>IF(G709="","",IF(COUNTIF($AI$11:AI709,G709)=0,G709,""))</f>
        <v/>
      </c>
      <c r="AJ710" s="23" t="str">
        <f t="shared" si="26"/>
        <v/>
      </c>
      <c r="AK710" s="69"/>
    </row>
    <row r="711" spans="1:37" x14ac:dyDescent="0.25">
      <c r="A711" s="81"/>
      <c r="B711" s="81"/>
      <c r="C711" s="81"/>
      <c r="D711" s="81"/>
      <c r="E711" s="80"/>
      <c r="F711" s="80"/>
      <c r="G711" s="81"/>
      <c r="H711" s="80"/>
      <c r="I711" s="82" t="str">
        <f t="shared" si="23"/>
        <v/>
      </c>
      <c r="J711" s="82"/>
      <c r="K711" s="82"/>
      <c r="L711" s="70" t="str">
        <f>IF(AND(C711="Abierto",D711="Urgente"),A711,"")</f>
        <v/>
      </c>
      <c r="M711" s="70" t="str">
        <f ca="1">IF(AND(C711="Abierto",D711="Urgente"),TODAY()-E711,"")</f>
        <v/>
      </c>
      <c r="N711" s="70" t="str">
        <f>IF(AND(C711="Abierto",D711="Urgente"),RANK(M711,$M$13:$M$787,0)+COUNTIF($M$13:M711,M711)-1,"")</f>
        <v/>
      </c>
      <c r="O711" s="70" t="str">
        <f>IF(AND(C711="Abierto",D711="Alta"),A711,"")</f>
        <v/>
      </c>
      <c r="P711" s="70" t="str">
        <f ca="1">IF(AND(C711="Abierto",D711="Alta"),TODAY()-E711,"")</f>
        <v/>
      </c>
      <c r="Q711" s="70" t="str">
        <f>IF(AND(C711="Abierto",D711="Alta"),RANK(P711,$P$13:$P$787,0)+COUNTIF($P$13:P711,P711)-1+MAX(N:N),"")</f>
        <v/>
      </c>
      <c r="R711" s="70" t="str">
        <f>IF(AND(C711="Abierto",D711="Media"),A711,"")</f>
        <v/>
      </c>
      <c r="S711" s="70" t="str">
        <f ca="1">IF(AND(C711="Abierto",D711="Media"),TODAY()-E711,"")</f>
        <v/>
      </c>
      <c r="T711" s="70" t="str">
        <f>IF(AND(C711="Abierto",D711="Media"),RANK(S711,$S$13:$S$787,0)+COUNTIF($S$13:S711,S711)-1+MAX(N:N,Q:Q),"")</f>
        <v/>
      </c>
      <c r="U711" s="70" t="str">
        <f>IF(AND(C711="Abierto",D711="Baja"),A711,"")</f>
        <v/>
      </c>
      <c r="V711" s="70" t="str">
        <f ca="1">IF(AND(C711="Abierto",D711="Baja"),TODAY()-E711,"")</f>
        <v/>
      </c>
      <c r="W711" s="70" t="str">
        <f>IF(AND(C711="Abierto",D711="Baja"),RANK(V711,$V$13:$V$787,0)+COUNTIF($V$13:V711,V711)-1+MAX(N:N,Q:Q,T:T),"")</f>
        <v/>
      </c>
      <c r="X711" s="83" t="str">
        <f>IF(OR(C711="Resuelto",C711=""),"",SUM(N711,Q711,T711,W711))</f>
        <v/>
      </c>
      <c r="Y711" s="83" t="str">
        <f>IF(OR(C711="Resuelto",C711=""),"",SUM(M711,P711,S711,V711))</f>
        <v/>
      </c>
      <c r="Z711" s="83" t="str">
        <f>IF(OR(C711="Resuelto",C711=""),"",SUM(L711,O711,R711,U711))</f>
        <v/>
      </c>
      <c r="AA711" s="16">
        <v>920</v>
      </c>
      <c r="AB711" s="16" t="str">
        <f t="shared" si="24"/>
        <v/>
      </c>
      <c r="AC711" s="71" t="str">
        <f t="shared" si="25"/>
        <v/>
      </c>
      <c r="AH711" s="74" t="str">
        <f>IF(AI711="","",MAX($AH$5:AH710)+1)</f>
        <v/>
      </c>
      <c r="AI711" s="23" t="str">
        <f>IF(G710="","",IF(COUNTIF($AI$11:AI710,G710)=0,G710,""))</f>
        <v/>
      </c>
      <c r="AJ711" s="23" t="str">
        <f t="shared" si="26"/>
        <v/>
      </c>
      <c r="AK711" s="69"/>
    </row>
    <row r="712" spans="1:37" x14ac:dyDescent="0.25">
      <c r="A712" s="81"/>
      <c r="B712" s="81"/>
      <c r="C712" s="81"/>
      <c r="D712" s="81"/>
      <c r="E712" s="80"/>
      <c r="F712" s="80"/>
      <c r="G712" s="81"/>
      <c r="H712" s="80"/>
      <c r="I712" s="82" t="str">
        <f t="shared" si="23"/>
        <v/>
      </c>
      <c r="J712" s="82"/>
      <c r="K712" s="82"/>
      <c r="L712" s="70" t="str">
        <f>IF(AND(C712="Abierto",D712="Urgente"),A712,"")</f>
        <v/>
      </c>
      <c r="M712" s="70" t="str">
        <f ca="1">IF(AND(C712="Abierto",D712="Urgente"),TODAY()-E712,"")</f>
        <v/>
      </c>
      <c r="N712" s="70" t="str">
        <f>IF(AND(C712="Abierto",D712="Urgente"),RANK(M712,$M$13:$M$787,0)+COUNTIF($M$13:M712,M712)-1,"")</f>
        <v/>
      </c>
      <c r="O712" s="70" t="str">
        <f>IF(AND(C712="Abierto",D712="Alta"),A712,"")</f>
        <v/>
      </c>
      <c r="P712" s="70" t="str">
        <f ca="1">IF(AND(C712="Abierto",D712="Alta"),TODAY()-E712,"")</f>
        <v/>
      </c>
      <c r="Q712" s="70" t="str">
        <f>IF(AND(C712="Abierto",D712="Alta"),RANK(P712,$P$13:$P$787,0)+COUNTIF($P$13:P712,P712)-1+MAX(N:N),"")</f>
        <v/>
      </c>
      <c r="R712" s="70" t="str">
        <f>IF(AND(C712="Abierto",D712="Media"),A712,"")</f>
        <v/>
      </c>
      <c r="S712" s="70" t="str">
        <f ca="1">IF(AND(C712="Abierto",D712="Media"),TODAY()-E712,"")</f>
        <v/>
      </c>
      <c r="T712" s="70" t="str">
        <f>IF(AND(C712="Abierto",D712="Media"),RANK(S712,$S$13:$S$787,0)+COUNTIF($S$13:S712,S712)-1+MAX(N:N,Q:Q),"")</f>
        <v/>
      </c>
      <c r="U712" s="70" t="str">
        <f>IF(AND(C712="Abierto",D712="Baja"),A712,"")</f>
        <v/>
      </c>
      <c r="V712" s="70" t="str">
        <f ca="1">IF(AND(C712="Abierto",D712="Baja"),TODAY()-E712,"")</f>
        <v/>
      </c>
      <c r="W712" s="70" t="str">
        <f>IF(AND(C712="Abierto",D712="Baja"),RANK(V712,$V$13:$V$787,0)+COUNTIF($V$13:V712,V712)-1+MAX(N:N,Q:Q,T:T),"")</f>
        <v/>
      </c>
      <c r="X712" s="83" t="str">
        <f>IF(OR(C712="Resuelto",C712=""),"",SUM(N712,Q712,T712,W712))</f>
        <v/>
      </c>
      <c r="Y712" s="83" t="str">
        <f>IF(OR(C712="Resuelto",C712=""),"",SUM(M712,P712,S712,V712))</f>
        <v/>
      </c>
      <c r="Z712" s="83" t="str">
        <f>IF(OR(C712="Resuelto",C712=""),"",SUM(L712,O712,R712,U712))</f>
        <v/>
      </c>
      <c r="AA712" s="16">
        <v>921</v>
      </c>
      <c r="AB712" s="16" t="str">
        <f t="shared" si="24"/>
        <v/>
      </c>
      <c r="AC712" s="71" t="str">
        <f t="shared" si="25"/>
        <v/>
      </c>
      <c r="AH712" s="74" t="str">
        <f>IF(AI712="","",MAX($AH$5:AH711)+1)</f>
        <v/>
      </c>
      <c r="AI712" s="23" t="str">
        <f>IF(G711="","",IF(COUNTIF($AI$11:AI711,G711)=0,G711,""))</f>
        <v/>
      </c>
      <c r="AJ712" s="23" t="str">
        <f t="shared" si="26"/>
        <v/>
      </c>
      <c r="AK712" s="69"/>
    </row>
    <row r="713" spans="1:37" x14ac:dyDescent="0.25">
      <c r="A713" s="81"/>
      <c r="B713" s="81"/>
      <c r="C713" s="81"/>
      <c r="D713" s="81"/>
      <c r="E713" s="80"/>
      <c r="F713" s="80"/>
      <c r="G713" s="81"/>
      <c r="H713" s="80"/>
      <c r="I713" s="82" t="str">
        <f t="shared" si="23"/>
        <v/>
      </c>
      <c r="J713" s="82"/>
      <c r="K713" s="82"/>
      <c r="L713" s="70" t="str">
        <f>IF(AND(C713="Abierto",D713="Urgente"),A713,"")</f>
        <v/>
      </c>
      <c r="M713" s="70" t="str">
        <f ca="1">IF(AND(C713="Abierto",D713="Urgente"),TODAY()-E713,"")</f>
        <v/>
      </c>
      <c r="N713" s="70" t="str">
        <f>IF(AND(C713="Abierto",D713="Urgente"),RANK(M713,$M$13:$M$787,0)+COUNTIF($M$13:M713,M713)-1,"")</f>
        <v/>
      </c>
      <c r="O713" s="70" t="str">
        <f>IF(AND(C713="Abierto",D713="Alta"),A713,"")</f>
        <v/>
      </c>
      <c r="P713" s="70" t="str">
        <f ca="1">IF(AND(C713="Abierto",D713="Alta"),TODAY()-E713,"")</f>
        <v/>
      </c>
      <c r="Q713" s="70" t="str">
        <f>IF(AND(C713="Abierto",D713="Alta"),RANK(P713,$P$13:$P$787,0)+COUNTIF($P$13:P713,P713)-1+MAX(N:N),"")</f>
        <v/>
      </c>
      <c r="R713" s="70" t="str">
        <f>IF(AND(C713="Abierto",D713="Media"),A713,"")</f>
        <v/>
      </c>
      <c r="S713" s="70" t="str">
        <f ca="1">IF(AND(C713="Abierto",D713="Media"),TODAY()-E713,"")</f>
        <v/>
      </c>
      <c r="T713" s="70" t="str">
        <f>IF(AND(C713="Abierto",D713="Media"),RANK(S713,$S$13:$S$787,0)+COUNTIF($S$13:S713,S713)-1+MAX(N:N,Q:Q),"")</f>
        <v/>
      </c>
      <c r="U713" s="70" t="str">
        <f>IF(AND(C713="Abierto",D713="Baja"),A713,"")</f>
        <v/>
      </c>
      <c r="V713" s="70" t="str">
        <f ca="1">IF(AND(C713="Abierto",D713="Baja"),TODAY()-E713,"")</f>
        <v/>
      </c>
      <c r="W713" s="70" t="str">
        <f>IF(AND(C713="Abierto",D713="Baja"),RANK(V713,$V$13:$V$787,0)+COUNTIF($V$13:V713,V713)-1+MAX(N:N,Q:Q,T:T),"")</f>
        <v/>
      </c>
      <c r="X713" s="83" t="str">
        <f>IF(OR(C713="Resuelto",C713=""),"",SUM(N713,Q713,T713,W713))</f>
        <v/>
      </c>
      <c r="Y713" s="83" t="str">
        <f>IF(OR(C713="Resuelto",C713=""),"",SUM(M713,P713,S713,V713))</f>
        <v/>
      </c>
      <c r="Z713" s="83" t="str">
        <f>IF(OR(C713="Resuelto",C713=""),"",SUM(L713,O713,R713,U713))</f>
        <v/>
      </c>
      <c r="AA713" s="16">
        <v>922</v>
      </c>
      <c r="AB713" s="16" t="str">
        <f t="shared" si="24"/>
        <v/>
      </c>
      <c r="AC713" s="71" t="str">
        <f t="shared" si="25"/>
        <v/>
      </c>
      <c r="AH713" s="74" t="str">
        <f>IF(AI713="","",MAX($AH$5:AH712)+1)</f>
        <v/>
      </c>
      <c r="AI713" s="23" t="str">
        <f>IF(G712="","",IF(COUNTIF($AI$11:AI712,G712)=0,G712,""))</f>
        <v/>
      </c>
      <c r="AJ713" s="23" t="str">
        <f t="shared" si="26"/>
        <v/>
      </c>
      <c r="AK713" s="69"/>
    </row>
    <row r="714" spans="1:37" x14ac:dyDescent="0.25">
      <c r="A714" s="81"/>
      <c r="B714" s="81"/>
      <c r="C714" s="81"/>
      <c r="D714" s="81"/>
      <c r="E714" s="80"/>
      <c r="F714" s="80"/>
      <c r="G714" s="81"/>
      <c r="H714" s="80"/>
      <c r="I714" s="82" t="str">
        <f t="shared" si="23"/>
        <v/>
      </c>
      <c r="J714" s="82"/>
      <c r="K714" s="82"/>
      <c r="L714" s="70" t="str">
        <f>IF(AND(C714="Abierto",D714="Urgente"),A714,"")</f>
        <v/>
      </c>
      <c r="M714" s="70" t="str">
        <f ca="1">IF(AND(C714="Abierto",D714="Urgente"),TODAY()-E714,"")</f>
        <v/>
      </c>
      <c r="N714" s="70" t="str">
        <f>IF(AND(C714="Abierto",D714="Urgente"),RANK(M714,$M$13:$M$787,0)+COUNTIF($M$13:M714,M714)-1,"")</f>
        <v/>
      </c>
      <c r="O714" s="70" t="str">
        <f>IF(AND(C714="Abierto",D714="Alta"),A714,"")</f>
        <v/>
      </c>
      <c r="P714" s="70" t="str">
        <f ca="1">IF(AND(C714="Abierto",D714="Alta"),TODAY()-E714,"")</f>
        <v/>
      </c>
      <c r="Q714" s="70" t="str">
        <f>IF(AND(C714="Abierto",D714="Alta"),RANK(P714,$P$13:$P$787,0)+COUNTIF($P$13:P714,P714)-1+MAX(N:N),"")</f>
        <v/>
      </c>
      <c r="R714" s="70" t="str">
        <f>IF(AND(C714="Abierto",D714="Media"),A714,"")</f>
        <v/>
      </c>
      <c r="S714" s="70" t="str">
        <f ca="1">IF(AND(C714="Abierto",D714="Media"),TODAY()-E714,"")</f>
        <v/>
      </c>
      <c r="T714" s="70" t="str">
        <f>IF(AND(C714="Abierto",D714="Media"),RANK(S714,$S$13:$S$787,0)+COUNTIF($S$13:S714,S714)-1+MAX(N:N,Q:Q),"")</f>
        <v/>
      </c>
      <c r="U714" s="70" t="str">
        <f>IF(AND(C714="Abierto",D714="Baja"),A714,"")</f>
        <v/>
      </c>
      <c r="V714" s="70" t="str">
        <f ca="1">IF(AND(C714="Abierto",D714="Baja"),TODAY()-E714,"")</f>
        <v/>
      </c>
      <c r="W714" s="70" t="str">
        <f>IF(AND(C714="Abierto",D714="Baja"),RANK(V714,$V$13:$V$787,0)+COUNTIF($V$13:V714,V714)-1+MAX(N:N,Q:Q,T:T),"")</f>
        <v/>
      </c>
      <c r="X714" s="83" t="str">
        <f>IF(OR(C714="Resuelto",C714=""),"",SUM(N714,Q714,T714,W714))</f>
        <v/>
      </c>
      <c r="Y714" s="83" t="str">
        <f>IF(OR(C714="Resuelto",C714=""),"",SUM(M714,P714,S714,V714))</f>
        <v/>
      </c>
      <c r="Z714" s="83" t="str">
        <f>IF(OR(C714="Resuelto",C714=""),"",SUM(L714,O714,R714,U714))</f>
        <v/>
      </c>
      <c r="AA714" s="16">
        <v>923</v>
      </c>
      <c r="AB714" s="16" t="str">
        <f t="shared" si="24"/>
        <v/>
      </c>
      <c r="AC714" s="71" t="str">
        <f t="shared" si="25"/>
        <v/>
      </c>
      <c r="AH714" s="74" t="str">
        <f>IF(AI714="","",MAX($AH$5:AH713)+1)</f>
        <v/>
      </c>
      <c r="AI714" s="23" t="str">
        <f>IF(G713="","",IF(COUNTIF($AI$11:AI713,G713)=0,G713,""))</f>
        <v/>
      </c>
      <c r="AJ714" s="23" t="str">
        <f t="shared" si="26"/>
        <v/>
      </c>
      <c r="AK714" s="69"/>
    </row>
    <row r="715" spans="1:37" x14ac:dyDescent="0.25">
      <c r="A715" s="81"/>
      <c r="B715" s="81"/>
      <c r="C715" s="81"/>
      <c r="D715" s="81"/>
      <c r="E715" s="80"/>
      <c r="F715" s="80"/>
      <c r="G715" s="81"/>
      <c r="H715" s="80"/>
      <c r="I715" s="82" t="str">
        <f t="shared" si="23"/>
        <v/>
      </c>
      <c r="J715" s="82"/>
      <c r="K715" s="82"/>
      <c r="L715" s="70" t="str">
        <f>IF(AND(C715="Abierto",D715="Urgente"),A715,"")</f>
        <v/>
      </c>
      <c r="M715" s="70" t="str">
        <f ca="1">IF(AND(C715="Abierto",D715="Urgente"),TODAY()-E715,"")</f>
        <v/>
      </c>
      <c r="N715" s="70" t="str">
        <f>IF(AND(C715="Abierto",D715="Urgente"),RANK(M715,$M$13:$M$787,0)+COUNTIF($M$13:M715,M715)-1,"")</f>
        <v/>
      </c>
      <c r="O715" s="70" t="str">
        <f>IF(AND(C715="Abierto",D715="Alta"),A715,"")</f>
        <v/>
      </c>
      <c r="P715" s="70" t="str">
        <f ca="1">IF(AND(C715="Abierto",D715="Alta"),TODAY()-E715,"")</f>
        <v/>
      </c>
      <c r="Q715" s="70" t="str">
        <f>IF(AND(C715="Abierto",D715="Alta"),RANK(P715,$P$13:$P$787,0)+COUNTIF($P$13:P715,P715)-1+MAX(N:N),"")</f>
        <v/>
      </c>
      <c r="R715" s="70" t="str">
        <f>IF(AND(C715="Abierto",D715="Media"),A715,"")</f>
        <v/>
      </c>
      <c r="S715" s="70" t="str">
        <f ca="1">IF(AND(C715="Abierto",D715="Media"),TODAY()-E715,"")</f>
        <v/>
      </c>
      <c r="T715" s="70" t="str">
        <f>IF(AND(C715="Abierto",D715="Media"),RANK(S715,$S$13:$S$787,0)+COUNTIF($S$13:S715,S715)-1+MAX(N:N,Q:Q),"")</f>
        <v/>
      </c>
      <c r="U715" s="70" t="str">
        <f>IF(AND(C715="Abierto",D715="Baja"),A715,"")</f>
        <v/>
      </c>
      <c r="V715" s="70" t="str">
        <f ca="1">IF(AND(C715="Abierto",D715="Baja"),TODAY()-E715,"")</f>
        <v/>
      </c>
      <c r="W715" s="70" t="str">
        <f>IF(AND(C715="Abierto",D715="Baja"),RANK(V715,$V$13:$V$787,0)+COUNTIF($V$13:V715,V715)-1+MAX(N:N,Q:Q,T:T),"")</f>
        <v/>
      </c>
      <c r="X715" s="83" t="str">
        <f>IF(OR(C715="Resuelto",C715=""),"",SUM(N715,Q715,T715,W715))</f>
        <v/>
      </c>
      <c r="Y715" s="83" t="str">
        <f>IF(OR(C715="Resuelto",C715=""),"",SUM(M715,P715,S715,V715))</f>
        <v/>
      </c>
      <c r="Z715" s="83" t="str">
        <f>IF(OR(C715="Resuelto",C715=""),"",SUM(L715,O715,R715,U715))</f>
        <v/>
      </c>
      <c r="AA715" s="16">
        <v>924</v>
      </c>
      <c r="AB715" s="16" t="str">
        <f t="shared" si="24"/>
        <v/>
      </c>
      <c r="AC715" s="71" t="str">
        <f t="shared" si="25"/>
        <v/>
      </c>
      <c r="AH715" s="74" t="str">
        <f>IF(AI715="","",MAX($AH$5:AH714)+1)</f>
        <v/>
      </c>
      <c r="AI715" s="23" t="str">
        <f>IF(G714="","",IF(COUNTIF($AI$11:AI714,G714)=0,G714,""))</f>
        <v/>
      </c>
      <c r="AJ715" s="23" t="str">
        <f t="shared" si="26"/>
        <v/>
      </c>
      <c r="AK715" s="69"/>
    </row>
    <row r="716" spans="1:37" x14ac:dyDescent="0.25">
      <c r="A716" s="81"/>
      <c r="B716" s="81"/>
      <c r="C716" s="81"/>
      <c r="D716" s="81"/>
      <c r="E716" s="80"/>
      <c r="F716" s="80"/>
      <c r="G716" s="81"/>
      <c r="H716" s="80"/>
      <c r="I716" s="82" t="str">
        <f t="shared" si="23"/>
        <v/>
      </c>
      <c r="J716" s="82"/>
      <c r="K716" s="82"/>
      <c r="L716" s="70" t="str">
        <f>IF(AND(C716="Abierto",D716="Urgente"),A716,"")</f>
        <v/>
      </c>
      <c r="M716" s="70" t="str">
        <f ca="1">IF(AND(C716="Abierto",D716="Urgente"),TODAY()-E716,"")</f>
        <v/>
      </c>
      <c r="N716" s="70" t="str">
        <f>IF(AND(C716="Abierto",D716="Urgente"),RANK(M716,$M$13:$M$787,0)+COUNTIF($M$13:M716,M716)-1,"")</f>
        <v/>
      </c>
      <c r="O716" s="70" t="str">
        <f>IF(AND(C716="Abierto",D716="Alta"),A716,"")</f>
        <v/>
      </c>
      <c r="P716" s="70" t="str">
        <f ca="1">IF(AND(C716="Abierto",D716="Alta"),TODAY()-E716,"")</f>
        <v/>
      </c>
      <c r="Q716" s="70" t="str">
        <f>IF(AND(C716="Abierto",D716="Alta"),RANK(P716,$P$13:$P$787,0)+COUNTIF($P$13:P716,P716)-1+MAX(N:N),"")</f>
        <v/>
      </c>
      <c r="R716" s="70" t="str">
        <f>IF(AND(C716="Abierto",D716="Media"),A716,"")</f>
        <v/>
      </c>
      <c r="S716" s="70" t="str">
        <f ca="1">IF(AND(C716="Abierto",D716="Media"),TODAY()-E716,"")</f>
        <v/>
      </c>
      <c r="T716" s="70" t="str">
        <f>IF(AND(C716="Abierto",D716="Media"),RANK(S716,$S$13:$S$787,0)+COUNTIF($S$13:S716,S716)-1+MAX(N:N,Q:Q),"")</f>
        <v/>
      </c>
      <c r="U716" s="70" t="str">
        <f>IF(AND(C716="Abierto",D716="Baja"),A716,"")</f>
        <v/>
      </c>
      <c r="V716" s="70" t="str">
        <f ca="1">IF(AND(C716="Abierto",D716="Baja"),TODAY()-E716,"")</f>
        <v/>
      </c>
      <c r="W716" s="70" t="str">
        <f>IF(AND(C716="Abierto",D716="Baja"),RANK(V716,$V$13:$V$787,0)+COUNTIF($V$13:V716,V716)-1+MAX(N:N,Q:Q,T:T),"")</f>
        <v/>
      </c>
      <c r="X716" s="83" t="str">
        <f>IF(OR(C716="Resuelto",C716=""),"",SUM(N716,Q716,T716,W716))</f>
        <v/>
      </c>
      <c r="Y716" s="83" t="str">
        <f>IF(OR(C716="Resuelto",C716=""),"",SUM(M716,P716,S716,V716))</f>
        <v/>
      </c>
      <c r="Z716" s="83" t="str">
        <f>IF(OR(C716="Resuelto",C716=""),"",SUM(L716,O716,R716,U716))</f>
        <v/>
      </c>
      <c r="AA716" s="16">
        <v>925</v>
      </c>
      <c r="AB716" s="16" t="str">
        <f t="shared" si="24"/>
        <v/>
      </c>
      <c r="AC716" s="71" t="str">
        <f t="shared" si="25"/>
        <v/>
      </c>
      <c r="AH716" s="74" t="str">
        <f>IF(AI716="","",MAX($AH$5:AH715)+1)</f>
        <v/>
      </c>
      <c r="AI716" s="23" t="str">
        <f>IF(G715="","",IF(COUNTIF($AI$11:AI715,G715)=0,G715,""))</f>
        <v/>
      </c>
      <c r="AJ716" s="23" t="str">
        <f t="shared" si="26"/>
        <v/>
      </c>
      <c r="AK716" s="69"/>
    </row>
    <row r="717" spans="1:37" x14ac:dyDescent="0.25">
      <c r="A717" s="81"/>
      <c r="B717" s="81"/>
      <c r="C717" s="81"/>
      <c r="D717" s="81"/>
      <c r="E717" s="80"/>
      <c r="F717" s="80"/>
      <c r="G717" s="81"/>
      <c r="H717" s="80"/>
      <c r="I717" s="82" t="str">
        <f t="shared" si="23"/>
        <v/>
      </c>
      <c r="J717" s="82"/>
      <c r="K717" s="82"/>
      <c r="L717" s="70" t="str">
        <f>IF(AND(C717="Abierto",D717="Urgente"),A717,"")</f>
        <v/>
      </c>
      <c r="M717" s="70" t="str">
        <f ca="1">IF(AND(C717="Abierto",D717="Urgente"),TODAY()-E717,"")</f>
        <v/>
      </c>
      <c r="N717" s="70" t="str">
        <f>IF(AND(C717="Abierto",D717="Urgente"),RANK(M717,$M$13:$M$787,0)+COUNTIF($M$13:M717,M717)-1,"")</f>
        <v/>
      </c>
      <c r="O717" s="70" t="str">
        <f>IF(AND(C717="Abierto",D717="Alta"),A717,"")</f>
        <v/>
      </c>
      <c r="P717" s="70" t="str">
        <f ca="1">IF(AND(C717="Abierto",D717="Alta"),TODAY()-E717,"")</f>
        <v/>
      </c>
      <c r="Q717" s="70" t="str">
        <f>IF(AND(C717="Abierto",D717="Alta"),RANK(P717,$P$13:$P$787,0)+COUNTIF($P$13:P717,P717)-1+MAX(N:N),"")</f>
        <v/>
      </c>
      <c r="R717" s="70" t="str">
        <f>IF(AND(C717="Abierto",D717="Media"),A717,"")</f>
        <v/>
      </c>
      <c r="S717" s="70" t="str">
        <f ca="1">IF(AND(C717="Abierto",D717="Media"),TODAY()-E717,"")</f>
        <v/>
      </c>
      <c r="T717" s="70" t="str">
        <f>IF(AND(C717="Abierto",D717="Media"),RANK(S717,$S$13:$S$787,0)+COUNTIF($S$13:S717,S717)-1+MAX(N:N,Q:Q),"")</f>
        <v/>
      </c>
      <c r="U717" s="70" t="str">
        <f>IF(AND(C717="Abierto",D717="Baja"),A717,"")</f>
        <v/>
      </c>
      <c r="V717" s="70" t="str">
        <f ca="1">IF(AND(C717="Abierto",D717="Baja"),TODAY()-E717,"")</f>
        <v/>
      </c>
      <c r="W717" s="70" t="str">
        <f>IF(AND(C717="Abierto",D717="Baja"),RANK(V717,$V$13:$V$787,0)+COUNTIF($V$13:V717,V717)-1+MAX(N:N,Q:Q,T:T),"")</f>
        <v/>
      </c>
      <c r="X717" s="83" t="str">
        <f>IF(OR(C717="Resuelto",C717=""),"",SUM(N717,Q717,T717,W717))</f>
        <v/>
      </c>
      <c r="Y717" s="83" t="str">
        <f>IF(OR(C717="Resuelto",C717=""),"",SUM(M717,P717,S717,V717))</f>
        <v/>
      </c>
      <c r="Z717" s="83" t="str">
        <f>IF(OR(C717="Resuelto",C717=""),"",SUM(L717,O717,R717,U717))</f>
        <v/>
      </c>
      <c r="AA717" s="16">
        <v>926</v>
      </c>
      <c r="AB717" s="16" t="str">
        <f t="shared" si="24"/>
        <v/>
      </c>
      <c r="AC717" s="71" t="str">
        <f t="shared" si="25"/>
        <v/>
      </c>
      <c r="AH717" s="74" t="str">
        <f>IF(AI717="","",MAX($AH$5:AH716)+1)</f>
        <v/>
      </c>
      <c r="AI717" s="23" t="str">
        <f>IF(G716="","",IF(COUNTIF($AI$11:AI716,G716)=0,G716,""))</f>
        <v/>
      </c>
      <c r="AJ717" s="23" t="str">
        <f t="shared" si="26"/>
        <v/>
      </c>
      <c r="AK717" s="69"/>
    </row>
    <row r="718" spans="1:37" x14ac:dyDescent="0.25">
      <c r="A718" s="81"/>
      <c r="B718" s="81"/>
      <c r="C718" s="81"/>
      <c r="D718" s="81"/>
      <c r="E718" s="80"/>
      <c r="F718" s="80"/>
      <c r="G718" s="81"/>
      <c r="H718" s="80"/>
      <c r="I718" s="82" t="str">
        <f t="shared" si="23"/>
        <v/>
      </c>
      <c r="J718" s="82"/>
      <c r="K718" s="82"/>
      <c r="L718" s="70" t="str">
        <f>IF(AND(C718="Abierto",D718="Urgente"),A718,"")</f>
        <v/>
      </c>
      <c r="M718" s="70" t="str">
        <f ca="1">IF(AND(C718="Abierto",D718="Urgente"),TODAY()-E718,"")</f>
        <v/>
      </c>
      <c r="N718" s="70" t="str">
        <f>IF(AND(C718="Abierto",D718="Urgente"),RANK(M718,$M$13:$M$787,0)+COUNTIF($M$13:M718,M718)-1,"")</f>
        <v/>
      </c>
      <c r="O718" s="70" t="str">
        <f>IF(AND(C718="Abierto",D718="Alta"),A718,"")</f>
        <v/>
      </c>
      <c r="P718" s="70" t="str">
        <f ca="1">IF(AND(C718="Abierto",D718="Alta"),TODAY()-E718,"")</f>
        <v/>
      </c>
      <c r="Q718" s="70" t="str">
        <f>IF(AND(C718="Abierto",D718="Alta"),RANK(P718,$P$13:$P$787,0)+COUNTIF($P$13:P718,P718)-1+MAX(N:N),"")</f>
        <v/>
      </c>
      <c r="R718" s="70" t="str">
        <f>IF(AND(C718="Abierto",D718="Media"),A718,"")</f>
        <v/>
      </c>
      <c r="S718" s="70" t="str">
        <f ca="1">IF(AND(C718="Abierto",D718="Media"),TODAY()-E718,"")</f>
        <v/>
      </c>
      <c r="T718" s="70" t="str">
        <f>IF(AND(C718="Abierto",D718="Media"),RANK(S718,$S$13:$S$787,0)+COUNTIF($S$13:S718,S718)-1+MAX(N:N,Q:Q),"")</f>
        <v/>
      </c>
      <c r="U718" s="70" t="str">
        <f>IF(AND(C718="Abierto",D718="Baja"),A718,"")</f>
        <v/>
      </c>
      <c r="V718" s="70" t="str">
        <f ca="1">IF(AND(C718="Abierto",D718="Baja"),TODAY()-E718,"")</f>
        <v/>
      </c>
      <c r="W718" s="70" t="str">
        <f>IF(AND(C718="Abierto",D718="Baja"),RANK(V718,$V$13:$V$787,0)+COUNTIF($V$13:V718,V718)-1+MAX(N:N,Q:Q,T:T),"")</f>
        <v/>
      </c>
      <c r="X718" s="83" t="str">
        <f>IF(OR(C718="Resuelto",C718=""),"",SUM(N718,Q718,T718,W718))</f>
        <v/>
      </c>
      <c r="Y718" s="83" t="str">
        <f>IF(OR(C718="Resuelto",C718=""),"",SUM(M718,P718,S718,V718))</f>
        <v/>
      </c>
      <c r="Z718" s="83" t="str">
        <f>IF(OR(C718="Resuelto",C718=""),"",SUM(L718,O718,R718,U718))</f>
        <v/>
      </c>
      <c r="AA718" s="16">
        <v>927</v>
      </c>
      <c r="AB718" s="16" t="str">
        <f t="shared" si="24"/>
        <v/>
      </c>
      <c r="AC718" s="71" t="str">
        <f t="shared" si="25"/>
        <v/>
      </c>
      <c r="AH718" s="74" t="str">
        <f>IF(AI718="","",MAX($AH$5:AH717)+1)</f>
        <v/>
      </c>
      <c r="AI718" s="23" t="str">
        <f>IF(G717="","",IF(COUNTIF($AI$11:AI717,G717)=0,G717,""))</f>
        <v/>
      </c>
      <c r="AJ718" s="23" t="str">
        <f t="shared" si="26"/>
        <v/>
      </c>
      <c r="AK718" s="69"/>
    </row>
    <row r="719" spans="1:37" x14ac:dyDescent="0.25">
      <c r="A719" s="81"/>
      <c r="B719" s="81"/>
      <c r="C719" s="81"/>
      <c r="D719" s="81"/>
      <c r="E719" s="80"/>
      <c r="F719" s="80"/>
      <c r="G719" s="81"/>
      <c r="H719" s="80"/>
      <c r="I719" s="82" t="str">
        <f t="shared" si="23"/>
        <v/>
      </c>
      <c r="J719" s="82"/>
      <c r="K719" s="82"/>
      <c r="L719" s="70" t="str">
        <f>IF(AND(C719="Abierto",D719="Urgente"),A719,"")</f>
        <v/>
      </c>
      <c r="M719" s="70" t="str">
        <f ca="1">IF(AND(C719="Abierto",D719="Urgente"),TODAY()-E719,"")</f>
        <v/>
      </c>
      <c r="N719" s="70" t="str">
        <f>IF(AND(C719="Abierto",D719="Urgente"),RANK(M719,$M$13:$M$787,0)+COUNTIF($M$13:M719,M719)-1,"")</f>
        <v/>
      </c>
      <c r="O719" s="70" t="str">
        <f>IF(AND(C719="Abierto",D719="Alta"),A719,"")</f>
        <v/>
      </c>
      <c r="P719" s="70" t="str">
        <f ca="1">IF(AND(C719="Abierto",D719="Alta"),TODAY()-E719,"")</f>
        <v/>
      </c>
      <c r="Q719" s="70" t="str">
        <f>IF(AND(C719="Abierto",D719="Alta"),RANK(P719,$P$13:$P$787,0)+COUNTIF($P$13:P719,P719)-1+MAX(N:N),"")</f>
        <v/>
      </c>
      <c r="R719" s="70" t="str">
        <f>IF(AND(C719="Abierto",D719="Media"),A719,"")</f>
        <v/>
      </c>
      <c r="S719" s="70" t="str">
        <f ca="1">IF(AND(C719="Abierto",D719="Media"),TODAY()-E719,"")</f>
        <v/>
      </c>
      <c r="T719" s="70" t="str">
        <f>IF(AND(C719="Abierto",D719="Media"),RANK(S719,$S$13:$S$787,0)+COUNTIF($S$13:S719,S719)-1+MAX(N:N,Q:Q),"")</f>
        <v/>
      </c>
      <c r="U719" s="70" t="str">
        <f>IF(AND(C719="Abierto",D719="Baja"),A719,"")</f>
        <v/>
      </c>
      <c r="V719" s="70" t="str">
        <f ca="1">IF(AND(C719="Abierto",D719="Baja"),TODAY()-E719,"")</f>
        <v/>
      </c>
      <c r="W719" s="70" t="str">
        <f>IF(AND(C719="Abierto",D719="Baja"),RANK(V719,$V$13:$V$787,0)+COUNTIF($V$13:V719,V719)-1+MAX(N:N,Q:Q,T:T),"")</f>
        <v/>
      </c>
      <c r="X719" s="83" t="str">
        <f>IF(OR(C719="Resuelto",C719=""),"",SUM(N719,Q719,T719,W719))</f>
        <v/>
      </c>
      <c r="Y719" s="83" t="str">
        <f>IF(OR(C719="Resuelto",C719=""),"",SUM(M719,P719,S719,V719))</f>
        <v/>
      </c>
      <c r="Z719" s="83" t="str">
        <f>IF(OR(C719="Resuelto",C719=""),"",SUM(L719,O719,R719,U719))</f>
        <v/>
      </c>
      <c r="AA719" s="16">
        <v>928</v>
      </c>
      <c r="AB719" s="16" t="str">
        <f t="shared" si="24"/>
        <v/>
      </c>
      <c r="AC719" s="71" t="str">
        <f t="shared" si="25"/>
        <v/>
      </c>
      <c r="AH719" s="74" t="str">
        <f>IF(AI719="","",MAX($AH$5:AH718)+1)</f>
        <v/>
      </c>
      <c r="AI719" s="23" t="str">
        <f>IF(G718="","",IF(COUNTIF($AI$11:AI718,G718)=0,G718,""))</f>
        <v/>
      </c>
      <c r="AJ719" s="23" t="str">
        <f t="shared" si="26"/>
        <v/>
      </c>
      <c r="AK719" s="69"/>
    </row>
    <row r="720" spans="1:37" x14ac:dyDescent="0.25">
      <c r="A720" s="81"/>
      <c r="B720" s="81"/>
      <c r="C720" s="81"/>
      <c r="D720" s="81"/>
      <c r="E720" s="80"/>
      <c r="F720" s="80"/>
      <c r="G720" s="81"/>
      <c r="H720" s="80"/>
      <c r="I720" s="82" t="str">
        <f t="shared" si="23"/>
        <v/>
      </c>
      <c r="J720" s="82"/>
      <c r="K720" s="82"/>
      <c r="L720" s="70" t="str">
        <f>IF(AND(C720="Abierto",D720="Urgente"),A720,"")</f>
        <v/>
      </c>
      <c r="M720" s="70" t="str">
        <f ca="1">IF(AND(C720="Abierto",D720="Urgente"),TODAY()-E720,"")</f>
        <v/>
      </c>
      <c r="N720" s="70" t="str">
        <f>IF(AND(C720="Abierto",D720="Urgente"),RANK(M720,$M$13:$M$787,0)+COUNTIF($M$13:M720,M720)-1,"")</f>
        <v/>
      </c>
      <c r="O720" s="70" t="str">
        <f>IF(AND(C720="Abierto",D720="Alta"),A720,"")</f>
        <v/>
      </c>
      <c r="P720" s="70" t="str">
        <f ca="1">IF(AND(C720="Abierto",D720="Alta"),TODAY()-E720,"")</f>
        <v/>
      </c>
      <c r="Q720" s="70" t="str">
        <f>IF(AND(C720="Abierto",D720="Alta"),RANK(P720,$P$13:$P$787,0)+COUNTIF($P$13:P720,P720)-1+MAX(N:N),"")</f>
        <v/>
      </c>
      <c r="R720" s="70" t="str">
        <f>IF(AND(C720="Abierto",D720="Media"),A720,"")</f>
        <v/>
      </c>
      <c r="S720" s="70" t="str">
        <f ca="1">IF(AND(C720="Abierto",D720="Media"),TODAY()-E720,"")</f>
        <v/>
      </c>
      <c r="T720" s="70" t="str">
        <f>IF(AND(C720="Abierto",D720="Media"),RANK(S720,$S$13:$S$787,0)+COUNTIF($S$13:S720,S720)-1+MAX(N:N,Q:Q),"")</f>
        <v/>
      </c>
      <c r="U720" s="70" t="str">
        <f>IF(AND(C720="Abierto",D720="Baja"),A720,"")</f>
        <v/>
      </c>
      <c r="V720" s="70" t="str">
        <f ca="1">IF(AND(C720="Abierto",D720="Baja"),TODAY()-E720,"")</f>
        <v/>
      </c>
      <c r="W720" s="70" t="str">
        <f>IF(AND(C720="Abierto",D720="Baja"),RANK(V720,$V$13:$V$787,0)+COUNTIF($V$13:V720,V720)-1+MAX(N:N,Q:Q,T:T),"")</f>
        <v/>
      </c>
      <c r="X720" s="83" t="str">
        <f>IF(OR(C720="Resuelto",C720=""),"",SUM(N720,Q720,T720,W720))</f>
        <v/>
      </c>
      <c r="Y720" s="83" t="str">
        <f>IF(OR(C720="Resuelto",C720=""),"",SUM(M720,P720,S720,V720))</f>
        <v/>
      </c>
      <c r="Z720" s="83" t="str">
        <f>IF(OR(C720="Resuelto",C720=""),"",SUM(L720,O720,R720,U720))</f>
        <v/>
      </c>
      <c r="AA720" s="16">
        <v>929</v>
      </c>
      <c r="AB720" s="16" t="str">
        <f t="shared" si="24"/>
        <v/>
      </c>
      <c r="AC720" s="71" t="str">
        <f t="shared" si="25"/>
        <v/>
      </c>
      <c r="AH720" s="74" t="str">
        <f>IF(AI720="","",MAX($AH$5:AH719)+1)</f>
        <v/>
      </c>
      <c r="AI720" s="23" t="str">
        <f>IF(G719="","",IF(COUNTIF($AI$11:AI719,G719)=0,G719,""))</f>
        <v/>
      </c>
      <c r="AJ720" s="23" t="str">
        <f t="shared" si="26"/>
        <v/>
      </c>
      <c r="AK720" s="69"/>
    </row>
    <row r="721" spans="1:37" x14ac:dyDescent="0.25">
      <c r="A721" s="81"/>
      <c r="B721" s="81"/>
      <c r="C721" s="81"/>
      <c r="D721" s="81"/>
      <c r="E721" s="80"/>
      <c r="F721" s="80"/>
      <c r="G721" s="81"/>
      <c r="H721" s="80"/>
      <c r="I721" s="82" t="str">
        <f t="shared" si="23"/>
        <v/>
      </c>
      <c r="J721" s="82"/>
      <c r="K721" s="82"/>
      <c r="L721" s="70" t="str">
        <f>IF(AND(C721="Abierto",D721="Urgente"),A721,"")</f>
        <v/>
      </c>
      <c r="M721" s="70" t="str">
        <f ca="1">IF(AND(C721="Abierto",D721="Urgente"),TODAY()-E721,"")</f>
        <v/>
      </c>
      <c r="N721" s="70" t="str">
        <f>IF(AND(C721="Abierto",D721="Urgente"),RANK(M721,$M$13:$M$787,0)+COUNTIF($M$13:M721,M721)-1,"")</f>
        <v/>
      </c>
      <c r="O721" s="70" t="str">
        <f>IF(AND(C721="Abierto",D721="Alta"),A721,"")</f>
        <v/>
      </c>
      <c r="P721" s="70" t="str">
        <f ca="1">IF(AND(C721="Abierto",D721="Alta"),TODAY()-E721,"")</f>
        <v/>
      </c>
      <c r="Q721" s="70" t="str">
        <f>IF(AND(C721="Abierto",D721="Alta"),RANK(P721,$P$13:$P$787,0)+COUNTIF($P$13:P721,P721)-1+MAX(N:N),"")</f>
        <v/>
      </c>
      <c r="R721" s="70" t="str">
        <f>IF(AND(C721="Abierto",D721="Media"),A721,"")</f>
        <v/>
      </c>
      <c r="S721" s="70" t="str">
        <f ca="1">IF(AND(C721="Abierto",D721="Media"),TODAY()-E721,"")</f>
        <v/>
      </c>
      <c r="T721" s="70" t="str">
        <f>IF(AND(C721="Abierto",D721="Media"),RANK(S721,$S$13:$S$787,0)+COUNTIF($S$13:S721,S721)-1+MAX(N:N,Q:Q),"")</f>
        <v/>
      </c>
      <c r="U721" s="70" t="str">
        <f>IF(AND(C721="Abierto",D721="Baja"),A721,"")</f>
        <v/>
      </c>
      <c r="V721" s="70" t="str">
        <f ca="1">IF(AND(C721="Abierto",D721="Baja"),TODAY()-E721,"")</f>
        <v/>
      </c>
      <c r="W721" s="70" t="str">
        <f>IF(AND(C721="Abierto",D721="Baja"),RANK(V721,$V$13:$V$787,0)+COUNTIF($V$13:V721,V721)-1+MAX(N:N,Q:Q,T:T),"")</f>
        <v/>
      </c>
      <c r="X721" s="83" t="str">
        <f>IF(OR(C721="Resuelto",C721=""),"",SUM(N721,Q721,T721,W721))</f>
        <v/>
      </c>
      <c r="Y721" s="83" t="str">
        <f>IF(OR(C721="Resuelto",C721=""),"",SUM(M721,P721,S721,V721))</f>
        <v/>
      </c>
      <c r="Z721" s="83" t="str">
        <f>IF(OR(C721="Resuelto",C721=""),"",SUM(L721,O721,R721,U721))</f>
        <v/>
      </c>
      <c r="AA721" s="16">
        <v>930</v>
      </c>
      <c r="AB721" s="16" t="str">
        <f t="shared" si="24"/>
        <v/>
      </c>
      <c r="AC721" s="71" t="str">
        <f t="shared" si="25"/>
        <v/>
      </c>
      <c r="AH721" s="74" t="str">
        <f>IF(AI721="","",MAX($AH$5:AH720)+1)</f>
        <v/>
      </c>
      <c r="AI721" s="23" t="str">
        <f>IF(G720="","",IF(COUNTIF($AI$11:AI720,G720)=0,G720,""))</f>
        <v/>
      </c>
      <c r="AJ721" s="23" t="str">
        <f t="shared" si="26"/>
        <v/>
      </c>
      <c r="AK721" s="69"/>
    </row>
    <row r="722" spans="1:37" x14ac:dyDescent="0.25">
      <c r="A722" s="81"/>
      <c r="B722" s="81"/>
      <c r="C722" s="81"/>
      <c r="D722" s="81"/>
      <c r="E722" s="80"/>
      <c r="F722" s="80"/>
      <c r="G722" s="81"/>
      <c r="H722" s="80"/>
      <c r="I722" s="82" t="str">
        <f t="shared" si="23"/>
        <v/>
      </c>
      <c r="J722" s="82"/>
      <c r="K722" s="82"/>
      <c r="L722" s="70" t="str">
        <f>IF(AND(C722="Abierto",D722="Urgente"),A722,"")</f>
        <v/>
      </c>
      <c r="M722" s="70" t="str">
        <f ca="1">IF(AND(C722="Abierto",D722="Urgente"),TODAY()-E722,"")</f>
        <v/>
      </c>
      <c r="N722" s="70" t="str">
        <f>IF(AND(C722="Abierto",D722="Urgente"),RANK(M722,$M$13:$M$787,0)+COUNTIF($M$13:M722,M722)-1,"")</f>
        <v/>
      </c>
      <c r="O722" s="70" t="str">
        <f>IF(AND(C722="Abierto",D722="Alta"),A722,"")</f>
        <v/>
      </c>
      <c r="P722" s="70" t="str">
        <f ca="1">IF(AND(C722="Abierto",D722="Alta"),TODAY()-E722,"")</f>
        <v/>
      </c>
      <c r="Q722" s="70" t="str">
        <f>IF(AND(C722="Abierto",D722="Alta"),RANK(P722,$P$13:$P$787,0)+COUNTIF($P$13:P722,P722)-1+MAX(N:N),"")</f>
        <v/>
      </c>
      <c r="R722" s="70" t="str">
        <f>IF(AND(C722="Abierto",D722="Media"),A722,"")</f>
        <v/>
      </c>
      <c r="S722" s="70" t="str">
        <f ca="1">IF(AND(C722="Abierto",D722="Media"),TODAY()-E722,"")</f>
        <v/>
      </c>
      <c r="T722" s="70" t="str">
        <f>IF(AND(C722="Abierto",D722="Media"),RANK(S722,$S$13:$S$787,0)+COUNTIF($S$13:S722,S722)-1+MAX(N:N,Q:Q),"")</f>
        <v/>
      </c>
      <c r="U722" s="70" t="str">
        <f>IF(AND(C722="Abierto",D722="Baja"),A722,"")</f>
        <v/>
      </c>
      <c r="V722" s="70" t="str">
        <f ca="1">IF(AND(C722="Abierto",D722="Baja"),TODAY()-E722,"")</f>
        <v/>
      </c>
      <c r="W722" s="70" t="str">
        <f>IF(AND(C722="Abierto",D722="Baja"),RANK(V722,$V$13:$V$787,0)+COUNTIF($V$13:V722,V722)-1+MAX(N:N,Q:Q,T:T),"")</f>
        <v/>
      </c>
      <c r="X722" s="83" t="str">
        <f>IF(OR(C722="Resuelto",C722=""),"",SUM(N722,Q722,T722,W722))</f>
        <v/>
      </c>
      <c r="Y722" s="83" t="str">
        <f>IF(OR(C722="Resuelto",C722=""),"",SUM(M722,P722,S722,V722))</f>
        <v/>
      </c>
      <c r="Z722" s="83" t="str">
        <f>IF(OR(C722="Resuelto",C722=""),"",SUM(L722,O722,R722,U722))</f>
        <v/>
      </c>
      <c r="AA722" s="16">
        <v>931</v>
      </c>
      <c r="AB722" s="16" t="str">
        <f t="shared" si="24"/>
        <v/>
      </c>
      <c r="AC722" s="71" t="str">
        <f t="shared" si="25"/>
        <v/>
      </c>
      <c r="AH722" s="74" t="str">
        <f>IF(AI722="","",MAX($AH$5:AH721)+1)</f>
        <v/>
      </c>
      <c r="AI722" s="23" t="str">
        <f>IF(G721="","",IF(COUNTIF($AI$11:AI721,G721)=0,G721,""))</f>
        <v/>
      </c>
      <c r="AJ722" s="23" t="str">
        <f t="shared" si="26"/>
        <v/>
      </c>
      <c r="AK722" s="69"/>
    </row>
    <row r="723" spans="1:37" x14ac:dyDescent="0.25">
      <c r="A723" s="81"/>
      <c r="B723" s="81"/>
      <c r="C723" s="81"/>
      <c r="D723" s="81"/>
      <c r="E723" s="80"/>
      <c r="F723" s="80"/>
      <c r="G723" s="81"/>
      <c r="H723" s="80"/>
      <c r="I723" s="82" t="str">
        <f t="shared" si="23"/>
        <v/>
      </c>
      <c r="J723" s="82"/>
      <c r="K723" s="82"/>
      <c r="L723" s="70" t="str">
        <f>IF(AND(C723="Abierto",D723="Urgente"),A723,"")</f>
        <v/>
      </c>
      <c r="M723" s="70" t="str">
        <f ca="1">IF(AND(C723="Abierto",D723="Urgente"),TODAY()-E723,"")</f>
        <v/>
      </c>
      <c r="N723" s="70" t="str">
        <f>IF(AND(C723="Abierto",D723="Urgente"),RANK(M723,$M$13:$M$787,0)+COUNTIF($M$13:M723,M723)-1,"")</f>
        <v/>
      </c>
      <c r="O723" s="70" t="str">
        <f>IF(AND(C723="Abierto",D723="Alta"),A723,"")</f>
        <v/>
      </c>
      <c r="P723" s="70" t="str">
        <f ca="1">IF(AND(C723="Abierto",D723="Alta"),TODAY()-E723,"")</f>
        <v/>
      </c>
      <c r="Q723" s="70" t="str">
        <f>IF(AND(C723="Abierto",D723="Alta"),RANK(P723,$P$13:$P$787,0)+COUNTIF($P$13:P723,P723)-1+MAX(N:N),"")</f>
        <v/>
      </c>
      <c r="R723" s="70" t="str">
        <f>IF(AND(C723="Abierto",D723="Media"),A723,"")</f>
        <v/>
      </c>
      <c r="S723" s="70" t="str">
        <f ca="1">IF(AND(C723="Abierto",D723="Media"),TODAY()-E723,"")</f>
        <v/>
      </c>
      <c r="T723" s="70" t="str">
        <f>IF(AND(C723="Abierto",D723="Media"),RANK(S723,$S$13:$S$787,0)+COUNTIF($S$13:S723,S723)-1+MAX(N:N,Q:Q),"")</f>
        <v/>
      </c>
      <c r="U723" s="70" t="str">
        <f>IF(AND(C723="Abierto",D723="Baja"),A723,"")</f>
        <v/>
      </c>
      <c r="V723" s="70" t="str">
        <f ca="1">IF(AND(C723="Abierto",D723="Baja"),TODAY()-E723,"")</f>
        <v/>
      </c>
      <c r="W723" s="70" t="str">
        <f>IF(AND(C723="Abierto",D723="Baja"),RANK(V723,$V$13:$V$787,0)+COUNTIF($V$13:V723,V723)-1+MAX(N:N,Q:Q,T:T),"")</f>
        <v/>
      </c>
      <c r="X723" s="83" t="str">
        <f>IF(OR(C723="Resuelto",C723=""),"",SUM(N723,Q723,T723,W723))</f>
        <v/>
      </c>
      <c r="Y723" s="83" t="str">
        <f>IF(OR(C723="Resuelto",C723=""),"",SUM(M723,P723,S723,V723))</f>
        <v/>
      </c>
      <c r="Z723" s="83" t="str">
        <f>IF(OR(C723="Resuelto",C723=""),"",SUM(L723,O723,R723,U723))</f>
        <v/>
      </c>
      <c r="AA723" s="16">
        <v>932</v>
      </c>
      <c r="AB723" s="16" t="str">
        <f t="shared" si="24"/>
        <v/>
      </c>
      <c r="AC723" s="71" t="str">
        <f t="shared" si="25"/>
        <v/>
      </c>
      <c r="AH723" s="74" t="str">
        <f>IF(AI723="","",MAX($AH$5:AH722)+1)</f>
        <v/>
      </c>
      <c r="AI723" s="23" t="str">
        <f>IF(G722="","",IF(COUNTIF($AI$11:AI722,G722)=0,G722,""))</f>
        <v/>
      </c>
      <c r="AJ723" s="23" t="str">
        <f t="shared" si="26"/>
        <v/>
      </c>
      <c r="AK723" s="69"/>
    </row>
    <row r="724" spans="1:37" x14ac:dyDescent="0.25">
      <c r="A724" s="81"/>
      <c r="B724" s="81"/>
      <c r="C724" s="81"/>
      <c r="D724" s="81"/>
      <c r="E724" s="80"/>
      <c r="F724" s="80"/>
      <c r="G724" s="81"/>
      <c r="H724" s="80"/>
      <c r="I724" s="82" t="str">
        <f t="shared" si="23"/>
        <v/>
      </c>
      <c r="J724" s="82"/>
      <c r="K724" s="82"/>
      <c r="L724" s="70" t="str">
        <f>IF(AND(C724="Abierto",D724="Urgente"),A724,"")</f>
        <v/>
      </c>
      <c r="M724" s="70" t="str">
        <f ca="1">IF(AND(C724="Abierto",D724="Urgente"),TODAY()-E724,"")</f>
        <v/>
      </c>
      <c r="N724" s="70" t="str">
        <f>IF(AND(C724="Abierto",D724="Urgente"),RANK(M724,$M$13:$M$787,0)+COUNTIF($M$13:M724,M724)-1,"")</f>
        <v/>
      </c>
      <c r="O724" s="70" t="str">
        <f>IF(AND(C724="Abierto",D724="Alta"),A724,"")</f>
        <v/>
      </c>
      <c r="P724" s="70" t="str">
        <f ca="1">IF(AND(C724="Abierto",D724="Alta"),TODAY()-E724,"")</f>
        <v/>
      </c>
      <c r="Q724" s="70" t="str">
        <f>IF(AND(C724="Abierto",D724="Alta"),RANK(P724,$P$13:$P$787,0)+COUNTIF($P$13:P724,P724)-1+MAX(N:N),"")</f>
        <v/>
      </c>
      <c r="R724" s="70" t="str">
        <f>IF(AND(C724="Abierto",D724="Media"),A724,"")</f>
        <v/>
      </c>
      <c r="S724" s="70" t="str">
        <f ca="1">IF(AND(C724="Abierto",D724="Media"),TODAY()-E724,"")</f>
        <v/>
      </c>
      <c r="T724" s="70" t="str">
        <f>IF(AND(C724="Abierto",D724="Media"),RANK(S724,$S$13:$S$787,0)+COUNTIF($S$13:S724,S724)-1+MAX(N:N,Q:Q),"")</f>
        <v/>
      </c>
      <c r="U724" s="70" t="str">
        <f>IF(AND(C724="Abierto",D724="Baja"),A724,"")</f>
        <v/>
      </c>
      <c r="V724" s="70" t="str">
        <f ca="1">IF(AND(C724="Abierto",D724="Baja"),TODAY()-E724,"")</f>
        <v/>
      </c>
      <c r="W724" s="70" t="str">
        <f>IF(AND(C724="Abierto",D724="Baja"),RANK(V724,$V$13:$V$787,0)+COUNTIF($V$13:V724,V724)-1+MAX(N:N,Q:Q,T:T),"")</f>
        <v/>
      </c>
      <c r="X724" s="83" t="str">
        <f>IF(OR(C724="Resuelto",C724=""),"",SUM(N724,Q724,T724,W724))</f>
        <v/>
      </c>
      <c r="Y724" s="83" t="str">
        <f>IF(OR(C724="Resuelto",C724=""),"",SUM(M724,P724,S724,V724))</f>
        <v/>
      </c>
      <c r="Z724" s="83" t="str">
        <f>IF(OR(C724="Resuelto",C724=""),"",SUM(L724,O724,R724,U724))</f>
        <v/>
      </c>
      <c r="AA724" s="16">
        <v>933</v>
      </c>
      <c r="AB724" s="16" t="str">
        <f t="shared" si="24"/>
        <v/>
      </c>
      <c r="AC724" s="71" t="str">
        <f t="shared" si="25"/>
        <v/>
      </c>
      <c r="AH724" s="74" t="str">
        <f>IF(AI724="","",MAX($AH$5:AH723)+1)</f>
        <v/>
      </c>
      <c r="AI724" s="23" t="str">
        <f>IF(G723="","",IF(COUNTIF($AI$11:AI723,G723)=0,G723,""))</f>
        <v/>
      </c>
      <c r="AJ724" s="23" t="str">
        <f t="shared" si="26"/>
        <v/>
      </c>
      <c r="AK724" s="69"/>
    </row>
    <row r="725" spans="1:37" x14ac:dyDescent="0.25">
      <c r="A725" s="81"/>
      <c r="B725" s="81"/>
      <c r="C725" s="81"/>
      <c r="D725" s="81"/>
      <c r="E725" s="80"/>
      <c r="F725" s="80"/>
      <c r="G725" s="81"/>
      <c r="H725" s="80"/>
      <c r="I725" s="82" t="str">
        <f t="shared" si="23"/>
        <v/>
      </c>
      <c r="J725" s="82"/>
      <c r="K725" s="82"/>
      <c r="L725" s="70" t="str">
        <f>IF(AND(C725="Abierto",D725="Urgente"),A725,"")</f>
        <v/>
      </c>
      <c r="M725" s="70" t="str">
        <f ca="1">IF(AND(C725="Abierto",D725="Urgente"),TODAY()-E725,"")</f>
        <v/>
      </c>
      <c r="N725" s="70" t="str">
        <f>IF(AND(C725="Abierto",D725="Urgente"),RANK(M725,$M$13:$M$787,0)+COUNTIF($M$13:M725,M725)-1,"")</f>
        <v/>
      </c>
      <c r="O725" s="70" t="str">
        <f>IF(AND(C725="Abierto",D725="Alta"),A725,"")</f>
        <v/>
      </c>
      <c r="P725" s="70" t="str">
        <f ca="1">IF(AND(C725="Abierto",D725="Alta"),TODAY()-E725,"")</f>
        <v/>
      </c>
      <c r="Q725" s="70" t="str">
        <f>IF(AND(C725="Abierto",D725="Alta"),RANK(P725,$P$13:$P$787,0)+COUNTIF($P$13:P725,P725)-1+MAX(N:N),"")</f>
        <v/>
      </c>
      <c r="R725" s="70" t="str">
        <f>IF(AND(C725="Abierto",D725="Media"),A725,"")</f>
        <v/>
      </c>
      <c r="S725" s="70" t="str">
        <f ca="1">IF(AND(C725="Abierto",D725="Media"),TODAY()-E725,"")</f>
        <v/>
      </c>
      <c r="T725" s="70" t="str">
        <f>IF(AND(C725="Abierto",D725="Media"),RANK(S725,$S$13:$S$787,0)+COUNTIF($S$13:S725,S725)-1+MAX(N:N,Q:Q),"")</f>
        <v/>
      </c>
      <c r="U725" s="70" t="str">
        <f>IF(AND(C725="Abierto",D725="Baja"),A725,"")</f>
        <v/>
      </c>
      <c r="V725" s="70" t="str">
        <f ca="1">IF(AND(C725="Abierto",D725="Baja"),TODAY()-E725,"")</f>
        <v/>
      </c>
      <c r="W725" s="70" t="str">
        <f>IF(AND(C725="Abierto",D725="Baja"),RANK(V725,$V$13:$V$787,0)+COUNTIF($V$13:V725,V725)-1+MAX(N:N,Q:Q,T:T),"")</f>
        <v/>
      </c>
      <c r="X725" s="83" t="str">
        <f>IF(OR(C725="Resuelto",C725=""),"",SUM(N725,Q725,T725,W725))</f>
        <v/>
      </c>
      <c r="Y725" s="83" t="str">
        <f>IF(OR(C725="Resuelto",C725=""),"",SUM(M725,P725,S725,V725))</f>
        <v/>
      </c>
      <c r="Z725" s="83" t="str">
        <f>IF(OR(C725="Resuelto",C725=""),"",SUM(L725,O725,R725,U725))</f>
        <v/>
      </c>
      <c r="AA725" s="16">
        <v>934</v>
      </c>
      <c r="AB725" s="16" t="str">
        <f t="shared" si="24"/>
        <v/>
      </c>
      <c r="AC725" s="71" t="str">
        <f t="shared" si="25"/>
        <v/>
      </c>
      <c r="AH725" s="74" t="str">
        <f>IF(AI725="","",MAX($AH$5:AH724)+1)</f>
        <v/>
      </c>
      <c r="AI725" s="23" t="str">
        <f>IF(G724="","",IF(COUNTIF($AI$11:AI724,G724)=0,G724,""))</f>
        <v/>
      </c>
      <c r="AJ725" s="23" t="str">
        <f t="shared" si="26"/>
        <v/>
      </c>
      <c r="AK725" s="69"/>
    </row>
    <row r="726" spans="1:37" x14ac:dyDescent="0.25">
      <c r="A726" s="81"/>
      <c r="B726" s="81"/>
      <c r="C726" s="81"/>
      <c r="D726" s="81"/>
      <c r="E726" s="80"/>
      <c r="F726" s="80"/>
      <c r="G726" s="81"/>
      <c r="H726" s="80"/>
      <c r="I726" s="82" t="str">
        <f t="shared" si="23"/>
        <v/>
      </c>
      <c r="J726" s="82"/>
      <c r="K726" s="82"/>
      <c r="L726" s="70" t="str">
        <f>IF(AND(C726="Abierto",D726="Urgente"),A726,"")</f>
        <v/>
      </c>
      <c r="M726" s="70" t="str">
        <f ca="1">IF(AND(C726="Abierto",D726="Urgente"),TODAY()-E726,"")</f>
        <v/>
      </c>
      <c r="N726" s="70" t="str">
        <f>IF(AND(C726="Abierto",D726="Urgente"),RANK(M726,$M$13:$M$787,0)+COUNTIF($M$13:M726,M726)-1,"")</f>
        <v/>
      </c>
      <c r="O726" s="70" t="str">
        <f>IF(AND(C726="Abierto",D726="Alta"),A726,"")</f>
        <v/>
      </c>
      <c r="P726" s="70" t="str">
        <f ca="1">IF(AND(C726="Abierto",D726="Alta"),TODAY()-E726,"")</f>
        <v/>
      </c>
      <c r="Q726" s="70" t="str">
        <f>IF(AND(C726="Abierto",D726="Alta"),RANK(P726,$P$13:$P$787,0)+COUNTIF($P$13:P726,P726)-1+MAX(N:N),"")</f>
        <v/>
      </c>
      <c r="R726" s="70" t="str">
        <f>IF(AND(C726="Abierto",D726="Media"),A726,"")</f>
        <v/>
      </c>
      <c r="S726" s="70" t="str">
        <f ca="1">IF(AND(C726="Abierto",D726="Media"),TODAY()-E726,"")</f>
        <v/>
      </c>
      <c r="T726" s="70" t="str">
        <f>IF(AND(C726="Abierto",D726="Media"),RANK(S726,$S$13:$S$787,0)+COUNTIF($S$13:S726,S726)-1+MAX(N:N,Q:Q),"")</f>
        <v/>
      </c>
      <c r="U726" s="70" t="str">
        <f>IF(AND(C726="Abierto",D726="Baja"),A726,"")</f>
        <v/>
      </c>
      <c r="V726" s="70" t="str">
        <f ca="1">IF(AND(C726="Abierto",D726="Baja"),TODAY()-E726,"")</f>
        <v/>
      </c>
      <c r="W726" s="70" t="str">
        <f>IF(AND(C726="Abierto",D726="Baja"),RANK(V726,$V$13:$V$787,0)+COUNTIF($V$13:V726,V726)-1+MAX(N:N,Q:Q,T:T),"")</f>
        <v/>
      </c>
      <c r="X726" s="83" t="str">
        <f>IF(OR(C726="Resuelto",C726=""),"",SUM(N726,Q726,T726,W726))</f>
        <v/>
      </c>
      <c r="Y726" s="83" t="str">
        <f>IF(OR(C726="Resuelto",C726=""),"",SUM(M726,P726,S726,V726))</f>
        <v/>
      </c>
      <c r="Z726" s="83" t="str">
        <f>IF(OR(C726="Resuelto",C726=""),"",SUM(L726,O726,R726,U726))</f>
        <v/>
      </c>
      <c r="AA726" s="16">
        <v>935</v>
      </c>
      <c r="AB726" s="16" t="str">
        <f t="shared" si="24"/>
        <v/>
      </c>
      <c r="AC726" s="71" t="str">
        <f t="shared" si="25"/>
        <v/>
      </c>
      <c r="AH726" s="74" t="str">
        <f>IF(AI726="","",MAX($AH$5:AH725)+1)</f>
        <v/>
      </c>
      <c r="AI726" s="23" t="str">
        <f>IF(G725="","",IF(COUNTIF($AI$11:AI725,G725)=0,G725,""))</f>
        <v/>
      </c>
      <c r="AJ726" s="23" t="str">
        <f t="shared" si="26"/>
        <v/>
      </c>
      <c r="AK726" s="69"/>
    </row>
    <row r="727" spans="1:37" x14ac:dyDescent="0.25">
      <c r="A727" s="81"/>
      <c r="B727" s="81"/>
      <c r="C727" s="81"/>
      <c r="D727" s="81"/>
      <c r="E727" s="80"/>
      <c r="F727" s="80"/>
      <c r="G727" s="81"/>
      <c r="H727" s="80"/>
      <c r="I727" s="82" t="str">
        <f t="shared" si="23"/>
        <v/>
      </c>
      <c r="J727" s="82"/>
      <c r="K727" s="82"/>
      <c r="L727" s="70" t="str">
        <f>IF(AND(C727="Abierto",D727="Urgente"),A727,"")</f>
        <v/>
      </c>
      <c r="M727" s="70" t="str">
        <f ca="1">IF(AND(C727="Abierto",D727="Urgente"),TODAY()-E727,"")</f>
        <v/>
      </c>
      <c r="N727" s="70" t="str">
        <f>IF(AND(C727="Abierto",D727="Urgente"),RANK(M727,$M$13:$M$787,0)+COUNTIF($M$13:M727,M727)-1,"")</f>
        <v/>
      </c>
      <c r="O727" s="70" t="str">
        <f>IF(AND(C727="Abierto",D727="Alta"),A727,"")</f>
        <v/>
      </c>
      <c r="P727" s="70" t="str">
        <f ca="1">IF(AND(C727="Abierto",D727="Alta"),TODAY()-E727,"")</f>
        <v/>
      </c>
      <c r="Q727" s="70" t="str">
        <f>IF(AND(C727="Abierto",D727="Alta"),RANK(P727,$P$13:$P$787,0)+COUNTIF($P$13:P727,P727)-1+MAX(N:N),"")</f>
        <v/>
      </c>
      <c r="R727" s="70" t="str">
        <f>IF(AND(C727="Abierto",D727="Media"),A727,"")</f>
        <v/>
      </c>
      <c r="S727" s="70" t="str">
        <f ca="1">IF(AND(C727="Abierto",D727="Media"),TODAY()-E727,"")</f>
        <v/>
      </c>
      <c r="T727" s="70" t="str">
        <f>IF(AND(C727="Abierto",D727="Media"),RANK(S727,$S$13:$S$787,0)+COUNTIF($S$13:S727,S727)-1+MAX(N:N,Q:Q),"")</f>
        <v/>
      </c>
      <c r="U727" s="70" t="str">
        <f>IF(AND(C727="Abierto",D727="Baja"),A727,"")</f>
        <v/>
      </c>
      <c r="V727" s="70" t="str">
        <f ca="1">IF(AND(C727="Abierto",D727="Baja"),TODAY()-E727,"")</f>
        <v/>
      </c>
      <c r="W727" s="70" t="str">
        <f>IF(AND(C727="Abierto",D727="Baja"),RANK(V727,$V$13:$V$787,0)+COUNTIF($V$13:V727,V727)-1+MAX(N:N,Q:Q,T:T),"")</f>
        <v/>
      </c>
      <c r="X727" s="83" t="str">
        <f>IF(OR(C727="Resuelto",C727=""),"",SUM(N727,Q727,T727,W727))</f>
        <v/>
      </c>
      <c r="Y727" s="83" t="str">
        <f>IF(OR(C727="Resuelto",C727=""),"",SUM(M727,P727,S727,V727))</f>
        <v/>
      </c>
      <c r="Z727" s="83" t="str">
        <f>IF(OR(C727="Resuelto",C727=""),"",SUM(L727,O727,R727,U727))</f>
        <v/>
      </c>
      <c r="AA727" s="16">
        <v>936</v>
      </c>
      <c r="AB727" s="16" t="str">
        <f t="shared" si="24"/>
        <v/>
      </c>
      <c r="AC727" s="71" t="str">
        <f t="shared" si="25"/>
        <v/>
      </c>
      <c r="AH727" s="74" t="str">
        <f>IF(AI727="","",MAX($AH$5:AH726)+1)</f>
        <v/>
      </c>
      <c r="AI727" s="23" t="str">
        <f>IF(G726="","",IF(COUNTIF($AI$11:AI726,G726)=0,G726,""))</f>
        <v/>
      </c>
      <c r="AJ727" s="23" t="str">
        <f t="shared" si="26"/>
        <v/>
      </c>
      <c r="AK727" s="69"/>
    </row>
    <row r="728" spans="1:37" x14ac:dyDescent="0.25">
      <c r="A728" s="81"/>
      <c r="B728" s="81"/>
      <c r="C728" s="81"/>
      <c r="D728" s="81"/>
      <c r="E728" s="80"/>
      <c r="F728" s="80"/>
      <c r="G728" s="81"/>
      <c r="H728" s="80"/>
      <c r="I728" s="82" t="str">
        <f t="shared" si="23"/>
        <v/>
      </c>
      <c r="J728" s="82"/>
      <c r="K728" s="82"/>
      <c r="L728" s="70" t="str">
        <f>IF(AND(C728="Abierto",D728="Urgente"),A728,"")</f>
        <v/>
      </c>
      <c r="M728" s="70" t="str">
        <f ca="1">IF(AND(C728="Abierto",D728="Urgente"),TODAY()-E728,"")</f>
        <v/>
      </c>
      <c r="N728" s="70" t="str">
        <f>IF(AND(C728="Abierto",D728="Urgente"),RANK(M728,$M$13:$M$787,0)+COUNTIF($M$13:M728,M728)-1,"")</f>
        <v/>
      </c>
      <c r="O728" s="70" t="str">
        <f>IF(AND(C728="Abierto",D728="Alta"),A728,"")</f>
        <v/>
      </c>
      <c r="P728" s="70" t="str">
        <f ca="1">IF(AND(C728="Abierto",D728="Alta"),TODAY()-E728,"")</f>
        <v/>
      </c>
      <c r="Q728" s="70" t="str">
        <f>IF(AND(C728="Abierto",D728="Alta"),RANK(P728,$P$13:$P$787,0)+COUNTIF($P$13:P728,P728)-1+MAX(N:N),"")</f>
        <v/>
      </c>
      <c r="R728" s="70" t="str">
        <f>IF(AND(C728="Abierto",D728="Media"),A728,"")</f>
        <v/>
      </c>
      <c r="S728" s="70" t="str">
        <f ca="1">IF(AND(C728="Abierto",D728="Media"),TODAY()-E728,"")</f>
        <v/>
      </c>
      <c r="T728" s="70" t="str">
        <f>IF(AND(C728="Abierto",D728="Media"),RANK(S728,$S$13:$S$787,0)+COUNTIF($S$13:S728,S728)-1+MAX(N:N,Q:Q),"")</f>
        <v/>
      </c>
      <c r="U728" s="70" t="str">
        <f>IF(AND(C728="Abierto",D728="Baja"),A728,"")</f>
        <v/>
      </c>
      <c r="V728" s="70" t="str">
        <f ca="1">IF(AND(C728="Abierto",D728="Baja"),TODAY()-E728,"")</f>
        <v/>
      </c>
      <c r="W728" s="70" t="str">
        <f>IF(AND(C728="Abierto",D728="Baja"),RANK(V728,$V$13:$V$787,0)+COUNTIF($V$13:V728,V728)-1+MAX(N:N,Q:Q,T:T),"")</f>
        <v/>
      </c>
      <c r="X728" s="83" t="str">
        <f>IF(OR(C728="Resuelto",C728=""),"",SUM(N728,Q728,T728,W728))</f>
        <v/>
      </c>
      <c r="Y728" s="83" t="str">
        <f>IF(OR(C728="Resuelto",C728=""),"",SUM(M728,P728,S728,V728))</f>
        <v/>
      </c>
      <c r="Z728" s="83" t="str">
        <f>IF(OR(C728="Resuelto",C728=""),"",SUM(L728,O728,R728,U728))</f>
        <v/>
      </c>
      <c r="AA728" s="16">
        <v>937</v>
      </c>
      <c r="AB728" s="16" t="str">
        <f t="shared" si="24"/>
        <v/>
      </c>
      <c r="AC728" s="71" t="str">
        <f t="shared" si="25"/>
        <v/>
      </c>
      <c r="AH728" s="74" t="str">
        <f>IF(AI728="","",MAX($AH$5:AH727)+1)</f>
        <v/>
      </c>
      <c r="AI728" s="23" t="str">
        <f>IF(G727="","",IF(COUNTIF($AI$11:AI727,G727)=0,G727,""))</f>
        <v/>
      </c>
      <c r="AJ728" s="23" t="str">
        <f t="shared" si="26"/>
        <v/>
      </c>
      <c r="AK728" s="69"/>
    </row>
    <row r="729" spans="1:37" x14ac:dyDescent="0.25">
      <c r="A729" s="81"/>
      <c r="B729" s="81"/>
      <c r="C729" s="81"/>
      <c r="D729" s="81"/>
      <c r="E729" s="80"/>
      <c r="F729" s="80"/>
      <c r="G729" s="81"/>
      <c r="H729" s="80"/>
      <c r="I729" s="82" t="str">
        <f t="shared" si="23"/>
        <v/>
      </c>
      <c r="J729" s="82"/>
      <c r="K729" s="82"/>
      <c r="L729" s="70" t="str">
        <f>IF(AND(C729="Abierto",D729="Urgente"),A729,"")</f>
        <v/>
      </c>
      <c r="M729" s="70" t="str">
        <f ca="1">IF(AND(C729="Abierto",D729="Urgente"),TODAY()-E729,"")</f>
        <v/>
      </c>
      <c r="N729" s="70" t="str">
        <f>IF(AND(C729="Abierto",D729="Urgente"),RANK(M729,$M$13:$M$787,0)+COUNTIF($M$13:M729,M729)-1,"")</f>
        <v/>
      </c>
      <c r="O729" s="70" t="str">
        <f>IF(AND(C729="Abierto",D729="Alta"),A729,"")</f>
        <v/>
      </c>
      <c r="P729" s="70" t="str">
        <f ca="1">IF(AND(C729="Abierto",D729="Alta"),TODAY()-E729,"")</f>
        <v/>
      </c>
      <c r="Q729" s="70" t="str">
        <f>IF(AND(C729="Abierto",D729="Alta"),RANK(P729,$P$13:$P$787,0)+COUNTIF($P$13:P729,P729)-1+MAX(N:N),"")</f>
        <v/>
      </c>
      <c r="R729" s="70" t="str">
        <f>IF(AND(C729="Abierto",D729="Media"),A729,"")</f>
        <v/>
      </c>
      <c r="S729" s="70" t="str">
        <f ca="1">IF(AND(C729="Abierto",D729="Media"),TODAY()-E729,"")</f>
        <v/>
      </c>
      <c r="T729" s="70" t="str">
        <f>IF(AND(C729="Abierto",D729="Media"),RANK(S729,$S$13:$S$787,0)+COUNTIF($S$13:S729,S729)-1+MAX(N:N,Q:Q),"")</f>
        <v/>
      </c>
      <c r="U729" s="70" t="str">
        <f>IF(AND(C729="Abierto",D729="Baja"),A729,"")</f>
        <v/>
      </c>
      <c r="V729" s="70" t="str">
        <f ca="1">IF(AND(C729="Abierto",D729="Baja"),TODAY()-E729,"")</f>
        <v/>
      </c>
      <c r="W729" s="70" t="str">
        <f>IF(AND(C729="Abierto",D729="Baja"),RANK(V729,$V$13:$V$787,0)+COUNTIF($V$13:V729,V729)-1+MAX(N:N,Q:Q,T:T),"")</f>
        <v/>
      </c>
      <c r="X729" s="83" t="str">
        <f>IF(OR(C729="Resuelto",C729=""),"",SUM(N729,Q729,T729,W729))</f>
        <v/>
      </c>
      <c r="Y729" s="83" t="str">
        <f>IF(OR(C729="Resuelto",C729=""),"",SUM(M729,P729,S729,V729))</f>
        <v/>
      </c>
      <c r="Z729" s="83" t="str">
        <f>IF(OR(C729="Resuelto",C729=""),"",SUM(L729,O729,R729,U729))</f>
        <v/>
      </c>
      <c r="AA729" s="16">
        <v>938</v>
      </c>
      <c r="AB729" s="16" t="str">
        <f t="shared" si="24"/>
        <v/>
      </c>
      <c r="AC729" s="71" t="str">
        <f t="shared" si="25"/>
        <v/>
      </c>
      <c r="AH729" s="74" t="str">
        <f>IF(AI729="","",MAX($AH$5:AH728)+1)</f>
        <v/>
      </c>
      <c r="AI729" s="23" t="str">
        <f>IF(G728="","",IF(COUNTIF($AI$11:AI728,G728)=0,G728,""))</f>
        <v/>
      </c>
      <c r="AJ729" s="23" t="str">
        <f t="shared" si="26"/>
        <v/>
      </c>
      <c r="AK729" s="69"/>
    </row>
    <row r="730" spans="1:37" x14ac:dyDescent="0.25">
      <c r="A730" s="81"/>
      <c r="B730" s="81"/>
      <c r="C730" s="81"/>
      <c r="D730" s="81"/>
      <c r="E730" s="80"/>
      <c r="F730" s="80"/>
      <c r="G730" s="81"/>
      <c r="H730" s="80"/>
      <c r="I730" s="82" t="str">
        <f t="shared" si="23"/>
        <v/>
      </c>
      <c r="J730" s="82"/>
      <c r="K730" s="82"/>
      <c r="L730" s="70" t="str">
        <f>IF(AND(C730="Abierto",D730="Urgente"),A730,"")</f>
        <v/>
      </c>
      <c r="M730" s="70" t="str">
        <f ca="1">IF(AND(C730="Abierto",D730="Urgente"),TODAY()-E730,"")</f>
        <v/>
      </c>
      <c r="N730" s="70" t="str">
        <f>IF(AND(C730="Abierto",D730="Urgente"),RANK(M730,$M$13:$M$787,0)+COUNTIF($M$13:M730,M730)-1,"")</f>
        <v/>
      </c>
      <c r="O730" s="70" t="str">
        <f>IF(AND(C730="Abierto",D730="Alta"),A730,"")</f>
        <v/>
      </c>
      <c r="P730" s="70" t="str">
        <f ca="1">IF(AND(C730="Abierto",D730="Alta"),TODAY()-E730,"")</f>
        <v/>
      </c>
      <c r="Q730" s="70" t="str">
        <f>IF(AND(C730="Abierto",D730="Alta"),RANK(P730,$P$13:$P$787,0)+COUNTIF($P$13:P730,P730)-1+MAX(N:N),"")</f>
        <v/>
      </c>
      <c r="R730" s="70" t="str">
        <f>IF(AND(C730="Abierto",D730="Media"),A730,"")</f>
        <v/>
      </c>
      <c r="S730" s="70" t="str">
        <f ca="1">IF(AND(C730="Abierto",D730="Media"),TODAY()-E730,"")</f>
        <v/>
      </c>
      <c r="T730" s="70" t="str">
        <f>IF(AND(C730="Abierto",D730="Media"),RANK(S730,$S$13:$S$787,0)+COUNTIF($S$13:S730,S730)-1+MAX(N:N,Q:Q),"")</f>
        <v/>
      </c>
      <c r="U730" s="70" t="str">
        <f>IF(AND(C730="Abierto",D730="Baja"),A730,"")</f>
        <v/>
      </c>
      <c r="V730" s="70" t="str">
        <f ca="1">IF(AND(C730="Abierto",D730="Baja"),TODAY()-E730,"")</f>
        <v/>
      </c>
      <c r="W730" s="70" t="str">
        <f>IF(AND(C730="Abierto",D730="Baja"),RANK(V730,$V$13:$V$787,0)+COUNTIF($V$13:V730,V730)-1+MAX(N:N,Q:Q,T:T),"")</f>
        <v/>
      </c>
      <c r="X730" s="83" t="str">
        <f>IF(OR(C730="Resuelto",C730=""),"",SUM(N730,Q730,T730,W730))</f>
        <v/>
      </c>
      <c r="Y730" s="83" t="str">
        <f>IF(OR(C730="Resuelto",C730=""),"",SUM(M730,P730,S730,V730))</f>
        <v/>
      </c>
      <c r="Z730" s="83" t="str">
        <f>IF(OR(C730="Resuelto",C730=""),"",SUM(L730,O730,R730,U730))</f>
        <v/>
      </c>
      <c r="AA730" s="16">
        <v>939</v>
      </c>
      <c r="AB730" s="16" t="str">
        <f t="shared" si="24"/>
        <v/>
      </c>
      <c r="AC730" s="71" t="str">
        <f t="shared" si="25"/>
        <v/>
      </c>
      <c r="AH730" s="74" t="str">
        <f>IF(AI730="","",MAX($AH$5:AH729)+1)</f>
        <v/>
      </c>
      <c r="AI730" s="23" t="str">
        <f>IF(G729="","",IF(COUNTIF($AI$11:AI729,G729)=0,G729,""))</f>
        <v/>
      </c>
      <c r="AJ730" s="23" t="str">
        <f t="shared" si="26"/>
        <v/>
      </c>
      <c r="AK730" s="69"/>
    </row>
    <row r="731" spans="1:37" x14ac:dyDescent="0.25">
      <c r="A731" s="81"/>
      <c r="B731" s="81"/>
      <c r="C731" s="81"/>
      <c r="D731" s="81"/>
      <c r="E731" s="80"/>
      <c r="F731" s="80"/>
      <c r="G731" s="81"/>
      <c r="H731" s="80"/>
      <c r="I731" s="82" t="str">
        <f t="shared" si="23"/>
        <v/>
      </c>
      <c r="J731" s="82"/>
      <c r="K731" s="82"/>
      <c r="L731" s="70" t="str">
        <f>IF(AND(C731="Abierto",D731="Urgente"),A731,"")</f>
        <v/>
      </c>
      <c r="M731" s="70" t="str">
        <f ca="1">IF(AND(C731="Abierto",D731="Urgente"),TODAY()-E731,"")</f>
        <v/>
      </c>
      <c r="N731" s="70" t="str">
        <f>IF(AND(C731="Abierto",D731="Urgente"),RANK(M731,$M$13:$M$787,0)+COUNTIF($M$13:M731,M731)-1,"")</f>
        <v/>
      </c>
      <c r="O731" s="70" t="str">
        <f>IF(AND(C731="Abierto",D731="Alta"),A731,"")</f>
        <v/>
      </c>
      <c r="P731" s="70" t="str">
        <f ca="1">IF(AND(C731="Abierto",D731="Alta"),TODAY()-E731,"")</f>
        <v/>
      </c>
      <c r="Q731" s="70" t="str">
        <f>IF(AND(C731="Abierto",D731="Alta"),RANK(P731,$P$13:$P$787,0)+COUNTIF($P$13:P731,P731)-1+MAX(N:N),"")</f>
        <v/>
      </c>
      <c r="R731" s="70" t="str">
        <f>IF(AND(C731="Abierto",D731="Media"),A731,"")</f>
        <v/>
      </c>
      <c r="S731" s="70" t="str">
        <f ca="1">IF(AND(C731="Abierto",D731="Media"),TODAY()-E731,"")</f>
        <v/>
      </c>
      <c r="T731" s="70" t="str">
        <f>IF(AND(C731="Abierto",D731="Media"),RANK(S731,$S$13:$S$787,0)+COUNTIF($S$13:S731,S731)-1+MAX(N:N,Q:Q),"")</f>
        <v/>
      </c>
      <c r="U731" s="70" t="str">
        <f>IF(AND(C731="Abierto",D731="Baja"),A731,"")</f>
        <v/>
      </c>
      <c r="V731" s="70" t="str">
        <f ca="1">IF(AND(C731="Abierto",D731="Baja"),TODAY()-E731,"")</f>
        <v/>
      </c>
      <c r="W731" s="70" t="str">
        <f>IF(AND(C731="Abierto",D731="Baja"),RANK(V731,$V$13:$V$787,0)+COUNTIF($V$13:V731,V731)-1+MAX(N:N,Q:Q,T:T),"")</f>
        <v/>
      </c>
      <c r="X731" s="83" t="str">
        <f>IF(OR(C731="Resuelto",C731=""),"",SUM(N731,Q731,T731,W731))</f>
        <v/>
      </c>
      <c r="Y731" s="83" t="str">
        <f>IF(OR(C731="Resuelto",C731=""),"",SUM(M731,P731,S731,V731))</f>
        <v/>
      </c>
      <c r="Z731" s="83" t="str">
        <f>IF(OR(C731="Resuelto",C731=""),"",SUM(L731,O731,R731,U731))</f>
        <v/>
      </c>
      <c r="AA731" s="16">
        <v>940</v>
      </c>
      <c r="AB731" s="16" t="str">
        <f t="shared" si="24"/>
        <v/>
      </c>
      <c r="AC731" s="71" t="str">
        <f t="shared" si="25"/>
        <v/>
      </c>
      <c r="AH731" s="74" t="str">
        <f>IF(AI731="","",MAX($AH$5:AH730)+1)</f>
        <v/>
      </c>
      <c r="AI731" s="23" t="str">
        <f>IF(G730="","",IF(COUNTIF($AI$11:AI730,G730)=0,G730,""))</f>
        <v/>
      </c>
      <c r="AJ731" s="23" t="str">
        <f t="shared" si="26"/>
        <v/>
      </c>
      <c r="AK731" s="69"/>
    </row>
    <row r="732" spans="1:37" x14ac:dyDescent="0.25">
      <c r="A732" s="81"/>
      <c r="B732" s="81"/>
      <c r="C732" s="81"/>
      <c r="D732" s="81"/>
      <c r="E732" s="80"/>
      <c r="F732" s="80"/>
      <c r="G732" s="81"/>
      <c r="H732" s="80"/>
      <c r="I732" s="82" t="str">
        <f t="shared" si="23"/>
        <v/>
      </c>
      <c r="J732" s="82"/>
      <c r="K732" s="82"/>
      <c r="L732" s="70" t="str">
        <f>IF(AND(C732="Abierto",D732="Urgente"),A732,"")</f>
        <v/>
      </c>
      <c r="M732" s="70" t="str">
        <f ca="1">IF(AND(C732="Abierto",D732="Urgente"),TODAY()-E732,"")</f>
        <v/>
      </c>
      <c r="N732" s="70" t="str">
        <f>IF(AND(C732="Abierto",D732="Urgente"),RANK(M732,$M$13:$M$787,0)+COUNTIF($M$13:M732,M732)-1,"")</f>
        <v/>
      </c>
      <c r="O732" s="70" t="str">
        <f>IF(AND(C732="Abierto",D732="Alta"),A732,"")</f>
        <v/>
      </c>
      <c r="P732" s="70" t="str">
        <f ca="1">IF(AND(C732="Abierto",D732="Alta"),TODAY()-E732,"")</f>
        <v/>
      </c>
      <c r="Q732" s="70" t="str">
        <f>IF(AND(C732="Abierto",D732="Alta"),RANK(P732,$P$13:$P$787,0)+COUNTIF($P$13:P732,P732)-1+MAX(N:N),"")</f>
        <v/>
      </c>
      <c r="R732" s="70" t="str">
        <f>IF(AND(C732="Abierto",D732="Media"),A732,"")</f>
        <v/>
      </c>
      <c r="S732" s="70" t="str">
        <f ca="1">IF(AND(C732="Abierto",D732="Media"),TODAY()-E732,"")</f>
        <v/>
      </c>
      <c r="T732" s="70" t="str">
        <f>IF(AND(C732="Abierto",D732="Media"),RANK(S732,$S$13:$S$787,0)+COUNTIF($S$13:S732,S732)-1+MAX(N:N,Q:Q),"")</f>
        <v/>
      </c>
      <c r="U732" s="70" t="str">
        <f>IF(AND(C732="Abierto",D732="Baja"),A732,"")</f>
        <v/>
      </c>
      <c r="V732" s="70" t="str">
        <f ca="1">IF(AND(C732="Abierto",D732="Baja"),TODAY()-E732,"")</f>
        <v/>
      </c>
      <c r="W732" s="70" t="str">
        <f>IF(AND(C732="Abierto",D732="Baja"),RANK(V732,$V$13:$V$787,0)+COUNTIF($V$13:V732,V732)-1+MAX(N:N,Q:Q,T:T),"")</f>
        <v/>
      </c>
      <c r="X732" s="83" t="str">
        <f>IF(OR(C732="Resuelto",C732=""),"",SUM(N732,Q732,T732,W732))</f>
        <v/>
      </c>
      <c r="Y732" s="83" t="str">
        <f>IF(OR(C732="Resuelto",C732=""),"",SUM(M732,P732,S732,V732))</f>
        <v/>
      </c>
      <c r="Z732" s="83" t="str">
        <f>IF(OR(C732="Resuelto",C732=""),"",SUM(L732,O732,R732,U732))</f>
        <v/>
      </c>
      <c r="AA732" s="16">
        <v>941</v>
      </c>
      <c r="AB732" s="16" t="str">
        <f t="shared" si="24"/>
        <v/>
      </c>
      <c r="AC732" s="71" t="str">
        <f t="shared" si="25"/>
        <v/>
      </c>
      <c r="AH732" s="74" t="str">
        <f>IF(AI732="","",MAX($AH$5:AH731)+1)</f>
        <v/>
      </c>
      <c r="AI732" s="23" t="str">
        <f>IF(G731="","",IF(COUNTIF($AI$11:AI731,G731)=0,G731,""))</f>
        <v/>
      </c>
      <c r="AJ732" s="23" t="str">
        <f t="shared" si="26"/>
        <v/>
      </c>
      <c r="AK732" s="69"/>
    </row>
    <row r="733" spans="1:37" x14ac:dyDescent="0.25">
      <c r="A733" s="81"/>
      <c r="B733" s="81"/>
      <c r="C733" s="81"/>
      <c r="D733" s="81"/>
      <c r="E733" s="80"/>
      <c r="F733" s="80"/>
      <c r="G733" s="81"/>
      <c r="H733" s="80"/>
      <c r="I733" s="82" t="str">
        <f t="shared" si="23"/>
        <v/>
      </c>
      <c r="J733" s="82"/>
      <c r="K733" s="82"/>
      <c r="L733" s="70" t="str">
        <f>IF(AND(C733="Abierto",D733="Urgente"),A733,"")</f>
        <v/>
      </c>
      <c r="M733" s="70" t="str">
        <f ca="1">IF(AND(C733="Abierto",D733="Urgente"),TODAY()-E733,"")</f>
        <v/>
      </c>
      <c r="N733" s="70" t="str">
        <f>IF(AND(C733="Abierto",D733="Urgente"),RANK(M733,$M$13:$M$787,0)+COUNTIF($M$13:M733,M733)-1,"")</f>
        <v/>
      </c>
      <c r="O733" s="70" t="str">
        <f>IF(AND(C733="Abierto",D733="Alta"),A733,"")</f>
        <v/>
      </c>
      <c r="P733" s="70" t="str">
        <f ca="1">IF(AND(C733="Abierto",D733="Alta"),TODAY()-E733,"")</f>
        <v/>
      </c>
      <c r="Q733" s="70" t="str">
        <f>IF(AND(C733="Abierto",D733="Alta"),RANK(P733,$P$13:$P$787,0)+COUNTIF($P$13:P733,P733)-1+MAX(N:N),"")</f>
        <v/>
      </c>
      <c r="R733" s="70" t="str">
        <f>IF(AND(C733="Abierto",D733="Media"),A733,"")</f>
        <v/>
      </c>
      <c r="S733" s="70" t="str">
        <f ca="1">IF(AND(C733="Abierto",D733="Media"),TODAY()-E733,"")</f>
        <v/>
      </c>
      <c r="T733" s="70" t="str">
        <f>IF(AND(C733="Abierto",D733="Media"),RANK(S733,$S$13:$S$787,0)+COUNTIF($S$13:S733,S733)-1+MAX(N:N,Q:Q),"")</f>
        <v/>
      </c>
      <c r="U733" s="70" t="str">
        <f>IF(AND(C733="Abierto",D733="Baja"),A733,"")</f>
        <v/>
      </c>
      <c r="V733" s="70" t="str">
        <f ca="1">IF(AND(C733="Abierto",D733="Baja"),TODAY()-E733,"")</f>
        <v/>
      </c>
      <c r="W733" s="70" t="str">
        <f>IF(AND(C733="Abierto",D733="Baja"),RANK(V733,$V$13:$V$787,0)+COUNTIF($V$13:V733,V733)-1+MAX(N:N,Q:Q,T:T),"")</f>
        <v/>
      </c>
      <c r="X733" s="83" t="str">
        <f>IF(OR(C733="Resuelto",C733=""),"",SUM(N733,Q733,T733,W733))</f>
        <v/>
      </c>
      <c r="Y733" s="83" t="str">
        <f>IF(OR(C733="Resuelto",C733=""),"",SUM(M733,P733,S733,V733))</f>
        <v/>
      </c>
      <c r="Z733" s="83" t="str">
        <f>IF(OR(C733="Resuelto",C733=""),"",SUM(L733,O733,R733,U733))</f>
        <v/>
      </c>
      <c r="AA733" s="16">
        <v>942</v>
      </c>
      <c r="AB733" s="16" t="str">
        <f t="shared" si="24"/>
        <v/>
      </c>
      <c r="AC733" s="71" t="str">
        <f t="shared" si="25"/>
        <v/>
      </c>
      <c r="AH733" s="74" t="str">
        <f>IF(AI733="","",MAX($AH$5:AH732)+1)</f>
        <v/>
      </c>
      <c r="AI733" s="23" t="str">
        <f>IF(G732="","",IF(COUNTIF($AI$11:AI732,G732)=0,G732,""))</f>
        <v/>
      </c>
      <c r="AJ733" s="23" t="str">
        <f t="shared" si="26"/>
        <v/>
      </c>
      <c r="AK733" s="69"/>
    </row>
    <row r="734" spans="1:37" x14ac:dyDescent="0.25">
      <c r="A734" s="81"/>
      <c r="B734" s="81"/>
      <c r="C734" s="81"/>
      <c r="D734" s="81"/>
      <c r="E734" s="80"/>
      <c r="F734" s="80"/>
      <c r="G734" s="81"/>
      <c r="H734" s="80"/>
      <c r="I734" s="82" t="str">
        <f t="shared" si="23"/>
        <v/>
      </c>
      <c r="J734" s="82"/>
      <c r="K734" s="82"/>
      <c r="L734" s="70" t="str">
        <f>IF(AND(C734="Abierto",D734="Urgente"),A734,"")</f>
        <v/>
      </c>
      <c r="M734" s="70" t="str">
        <f ca="1">IF(AND(C734="Abierto",D734="Urgente"),TODAY()-E734,"")</f>
        <v/>
      </c>
      <c r="N734" s="70" t="str">
        <f>IF(AND(C734="Abierto",D734="Urgente"),RANK(M734,$M$13:$M$787,0)+COUNTIF($M$13:M734,M734)-1,"")</f>
        <v/>
      </c>
      <c r="O734" s="70" t="str">
        <f>IF(AND(C734="Abierto",D734="Alta"),A734,"")</f>
        <v/>
      </c>
      <c r="P734" s="70" t="str">
        <f ca="1">IF(AND(C734="Abierto",D734="Alta"),TODAY()-E734,"")</f>
        <v/>
      </c>
      <c r="Q734" s="70" t="str">
        <f>IF(AND(C734="Abierto",D734="Alta"),RANK(P734,$P$13:$P$787,0)+COUNTIF($P$13:P734,P734)-1+MAX(N:N),"")</f>
        <v/>
      </c>
      <c r="R734" s="70" t="str">
        <f>IF(AND(C734="Abierto",D734="Media"),A734,"")</f>
        <v/>
      </c>
      <c r="S734" s="70" t="str">
        <f ca="1">IF(AND(C734="Abierto",D734="Media"),TODAY()-E734,"")</f>
        <v/>
      </c>
      <c r="T734" s="70" t="str">
        <f>IF(AND(C734="Abierto",D734="Media"),RANK(S734,$S$13:$S$787,0)+COUNTIF($S$13:S734,S734)-1+MAX(N:N,Q:Q),"")</f>
        <v/>
      </c>
      <c r="U734" s="70" t="str">
        <f>IF(AND(C734="Abierto",D734="Baja"),A734,"")</f>
        <v/>
      </c>
      <c r="V734" s="70" t="str">
        <f ca="1">IF(AND(C734="Abierto",D734="Baja"),TODAY()-E734,"")</f>
        <v/>
      </c>
      <c r="W734" s="70" t="str">
        <f>IF(AND(C734="Abierto",D734="Baja"),RANK(V734,$V$13:$V$787,0)+COUNTIF($V$13:V734,V734)-1+MAX(N:N,Q:Q,T:T),"")</f>
        <v/>
      </c>
      <c r="X734" s="83" t="str">
        <f>IF(OR(C734="Resuelto",C734=""),"",SUM(N734,Q734,T734,W734))</f>
        <v/>
      </c>
      <c r="Y734" s="83" t="str">
        <f>IF(OR(C734="Resuelto",C734=""),"",SUM(M734,P734,S734,V734))</f>
        <v/>
      </c>
      <c r="Z734" s="83" t="str">
        <f>IF(OR(C734="Resuelto",C734=""),"",SUM(L734,O734,R734,U734))</f>
        <v/>
      </c>
      <c r="AA734" s="16">
        <v>943</v>
      </c>
      <c r="AB734" s="16" t="str">
        <f t="shared" si="24"/>
        <v/>
      </c>
      <c r="AC734" s="71" t="str">
        <f t="shared" si="25"/>
        <v/>
      </c>
      <c r="AH734" s="74" t="str">
        <f>IF(AI734="","",MAX($AH$5:AH733)+1)</f>
        <v/>
      </c>
      <c r="AI734" s="23" t="str">
        <f>IF(G733="","",IF(COUNTIF($AI$11:AI733,G733)=0,G733,""))</f>
        <v/>
      </c>
      <c r="AJ734" s="23" t="str">
        <f t="shared" si="26"/>
        <v/>
      </c>
      <c r="AK734" s="69"/>
    </row>
    <row r="735" spans="1:37" x14ac:dyDescent="0.25">
      <c r="A735" s="81"/>
      <c r="B735" s="81"/>
      <c r="C735" s="81"/>
      <c r="D735" s="81"/>
      <c r="E735" s="80"/>
      <c r="F735" s="80"/>
      <c r="G735" s="81"/>
      <c r="H735" s="80"/>
      <c r="I735" s="82" t="str">
        <f t="shared" si="23"/>
        <v/>
      </c>
      <c r="J735" s="82"/>
      <c r="K735" s="82"/>
      <c r="L735" s="70" t="str">
        <f>IF(AND(C735="Abierto",D735="Urgente"),A735,"")</f>
        <v/>
      </c>
      <c r="M735" s="70" t="str">
        <f ca="1">IF(AND(C735="Abierto",D735="Urgente"),TODAY()-E735,"")</f>
        <v/>
      </c>
      <c r="N735" s="70" t="str">
        <f>IF(AND(C735="Abierto",D735="Urgente"),RANK(M735,$M$13:$M$787,0)+COUNTIF($M$13:M735,M735)-1,"")</f>
        <v/>
      </c>
      <c r="O735" s="70" t="str">
        <f>IF(AND(C735="Abierto",D735="Alta"),A735,"")</f>
        <v/>
      </c>
      <c r="P735" s="70" t="str">
        <f ca="1">IF(AND(C735="Abierto",D735="Alta"),TODAY()-E735,"")</f>
        <v/>
      </c>
      <c r="Q735" s="70" t="str">
        <f>IF(AND(C735="Abierto",D735="Alta"),RANK(P735,$P$13:$P$787,0)+COUNTIF($P$13:P735,P735)-1+MAX(N:N),"")</f>
        <v/>
      </c>
      <c r="R735" s="70" t="str">
        <f>IF(AND(C735="Abierto",D735="Media"),A735,"")</f>
        <v/>
      </c>
      <c r="S735" s="70" t="str">
        <f ca="1">IF(AND(C735="Abierto",D735="Media"),TODAY()-E735,"")</f>
        <v/>
      </c>
      <c r="T735" s="70" t="str">
        <f>IF(AND(C735="Abierto",D735="Media"),RANK(S735,$S$13:$S$787,0)+COUNTIF($S$13:S735,S735)-1+MAX(N:N,Q:Q),"")</f>
        <v/>
      </c>
      <c r="U735" s="70" t="str">
        <f>IF(AND(C735="Abierto",D735="Baja"),A735,"")</f>
        <v/>
      </c>
      <c r="V735" s="70" t="str">
        <f ca="1">IF(AND(C735="Abierto",D735="Baja"),TODAY()-E735,"")</f>
        <v/>
      </c>
      <c r="W735" s="70" t="str">
        <f>IF(AND(C735="Abierto",D735="Baja"),RANK(V735,$V$13:$V$787,0)+COUNTIF($V$13:V735,V735)-1+MAX(N:N,Q:Q,T:T),"")</f>
        <v/>
      </c>
      <c r="X735" s="83" t="str">
        <f>IF(OR(C735="Resuelto",C735=""),"",SUM(N735,Q735,T735,W735))</f>
        <v/>
      </c>
      <c r="Y735" s="83" t="str">
        <f>IF(OR(C735="Resuelto",C735=""),"",SUM(M735,P735,S735,V735))</f>
        <v/>
      </c>
      <c r="Z735" s="83" t="str">
        <f>IF(OR(C735="Resuelto",C735=""),"",SUM(L735,O735,R735,U735))</f>
        <v/>
      </c>
      <c r="AA735" s="16">
        <v>944</v>
      </c>
      <c r="AB735" s="16" t="str">
        <f t="shared" si="24"/>
        <v/>
      </c>
      <c r="AC735" s="71" t="str">
        <f t="shared" si="25"/>
        <v/>
      </c>
      <c r="AH735" s="74" t="str">
        <f>IF(AI735="","",MAX($AH$5:AH734)+1)</f>
        <v/>
      </c>
      <c r="AI735" s="23" t="str">
        <f>IF(G734="","",IF(COUNTIF($AI$11:AI734,G734)=0,G734,""))</f>
        <v/>
      </c>
      <c r="AJ735" s="23" t="str">
        <f t="shared" si="26"/>
        <v/>
      </c>
      <c r="AK735" s="69"/>
    </row>
    <row r="736" spans="1:37" x14ac:dyDescent="0.25">
      <c r="A736" s="81"/>
      <c r="B736" s="81"/>
      <c r="C736" s="81"/>
      <c r="D736" s="81"/>
      <c r="E736" s="80"/>
      <c r="F736" s="80"/>
      <c r="G736" s="81"/>
      <c r="H736" s="80"/>
      <c r="I736" s="82" t="str">
        <f t="shared" si="23"/>
        <v/>
      </c>
      <c r="J736" s="82"/>
      <c r="K736" s="82"/>
      <c r="L736" s="70" t="str">
        <f>IF(AND(C736="Abierto",D736="Urgente"),A736,"")</f>
        <v/>
      </c>
      <c r="M736" s="70" t="str">
        <f ca="1">IF(AND(C736="Abierto",D736="Urgente"),TODAY()-E736,"")</f>
        <v/>
      </c>
      <c r="N736" s="70" t="str">
        <f>IF(AND(C736="Abierto",D736="Urgente"),RANK(M736,$M$13:$M$787,0)+COUNTIF($M$13:M736,M736)-1,"")</f>
        <v/>
      </c>
      <c r="O736" s="70" t="str">
        <f>IF(AND(C736="Abierto",D736="Alta"),A736,"")</f>
        <v/>
      </c>
      <c r="P736" s="70" t="str">
        <f ca="1">IF(AND(C736="Abierto",D736="Alta"),TODAY()-E736,"")</f>
        <v/>
      </c>
      <c r="Q736" s="70" t="str">
        <f>IF(AND(C736="Abierto",D736="Alta"),RANK(P736,$P$13:$P$787,0)+COUNTIF($P$13:P736,P736)-1+MAX(N:N),"")</f>
        <v/>
      </c>
      <c r="R736" s="70" t="str">
        <f>IF(AND(C736="Abierto",D736="Media"),A736,"")</f>
        <v/>
      </c>
      <c r="S736" s="70" t="str">
        <f ca="1">IF(AND(C736="Abierto",D736="Media"),TODAY()-E736,"")</f>
        <v/>
      </c>
      <c r="T736" s="70" t="str">
        <f>IF(AND(C736="Abierto",D736="Media"),RANK(S736,$S$13:$S$787,0)+COUNTIF($S$13:S736,S736)-1+MAX(N:N,Q:Q),"")</f>
        <v/>
      </c>
      <c r="U736" s="70" t="str">
        <f>IF(AND(C736="Abierto",D736="Baja"),A736,"")</f>
        <v/>
      </c>
      <c r="V736" s="70" t="str">
        <f ca="1">IF(AND(C736="Abierto",D736="Baja"),TODAY()-E736,"")</f>
        <v/>
      </c>
      <c r="W736" s="70" t="str">
        <f>IF(AND(C736="Abierto",D736="Baja"),RANK(V736,$V$13:$V$787,0)+COUNTIF($V$13:V736,V736)-1+MAX(N:N,Q:Q,T:T),"")</f>
        <v/>
      </c>
      <c r="X736" s="83" t="str">
        <f>IF(OR(C736="Resuelto",C736=""),"",SUM(N736,Q736,T736,W736))</f>
        <v/>
      </c>
      <c r="Y736" s="83" t="str">
        <f>IF(OR(C736="Resuelto",C736=""),"",SUM(M736,P736,S736,V736))</f>
        <v/>
      </c>
      <c r="Z736" s="83" t="str">
        <f>IF(OR(C736="Resuelto",C736=""),"",SUM(L736,O736,R736,U736))</f>
        <v/>
      </c>
      <c r="AA736" s="16">
        <v>945</v>
      </c>
      <c r="AB736" s="16" t="str">
        <f t="shared" si="24"/>
        <v/>
      </c>
      <c r="AC736" s="71" t="str">
        <f t="shared" si="25"/>
        <v/>
      </c>
      <c r="AH736" s="74" t="str">
        <f>IF(AI736="","",MAX($AH$5:AH735)+1)</f>
        <v/>
      </c>
      <c r="AI736" s="23" t="str">
        <f>IF(G735="","",IF(COUNTIF($AI$11:AI735,G735)=0,G735,""))</f>
        <v/>
      </c>
      <c r="AJ736" s="23" t="str">
        <f t="shared" si="26"/>
        <v/>
      </c>
      <c r="AK736" s="69"/>
    </row>
    <row r="737" spans="1:37" x14ac:dyDescent="0.25">
      <c r="A737" s="81"/>
      <c r="B737" s="81"/>
      <c r="C737" s="81"/>
      <c r="D737" s="81"/>
      <c r="E737" s="80"/>
      <c r="F737" s="80"/>
      <c r="G737" s="81"/>
      <c r="H737" s="80"/>
      <c r="I737" s="82" t="str">
        <f t="shared" si="23"/>
        <v/>
      </c>
      <c r="J737" s="82"/>
      <c r="K737" s="82"/>
      <c r="L737" s="70" t="str">
        <f>IF(AND(C737="Abierto",D737="Urgente"),A737,"")</f>
        <v/>
      </c>
      <c r="M737" s="70" t="str">
        <f ca="1">IF(AND(C737="Abierto",D737="Urgente"),TODAY()-E737,"")</f>
        <v/>
      </c>
      <c r="N737" s="70" t="str">
        <f>IF(AND(C737="Abierto",D737="Urgente"),RANK(M737,$M$13:$M$787,0)+COUNTIF($M$13:M737,M737)-1,"")</f>
        <v/>
      </c>
      <c r="O737" s="70" t="str">
        <f>IF(AND(C737="Abierto",D737="Alta"),A737,"")</f>
        <v/>
      </c>
      <c r="P737" s="70" t="str">
        <f ca="1">IF(AND(C737="Abierto",D737="Alta"),TODAY()-E737,"")</f>
        <v/>
      </c>
      <c r="Q737" s="70" t="str">
        <f>IF(AND(C737="Abierto",D737="Alta"),RANK(P737,$P$13:$P$787,0)+COUNTIF($P$13:P737,P737)-1+MAX(N:N),"")</f>
        <v/>
      </c>
      <c r="R737" s="70" t="str">
        <f>IF(AND(C737="Abierto",D737="Media"),A737,"")</f>
        <v/>
      </c>
      <c r="S737" s="70" t="str">
        <f ca="1">IF(AND(C737="Abierto",D737="Media"),TODAY()-E737,"")</f>
        <v/>
      </c>
      <c r="T737" s="70" t="str">
        <f>IF(AND(C737="Abierto",D737="Media"),RANK(S737,$S$13:$S$787,0)+COUNTIF($S$13:S737,S737)-1+MAX(N:N,Q:Q),"")</f>
        <v/>
      </c>
      <c r="U737" s="70" t="str">
        <f>IF(AND(C737="Abierto",D737="Baja"),A737,"")</f>
        <v/>
      </c>
      <c r="V737" s="70" t="str">
        <f ca="1">IF(AND(C737="Abierto",D737="Baja"),TODAY()-E737,"")</f>
        <v/>
      </c>
      <c r="W737" s="70" t="str">
        <f>IF(AND(C737="Abierto",D737="Baja"),RANK(V737,$V$13:$V$787,0)+COUNTIF($V$13:V737,V737)-1+MAX(N:N,Q:Q,T:T),"")</f>
        <v/>
      </c>
      <c r="X737" s="83" t="str">
        <f>IF(OR(C737="Resuelto",C737=""),"",SUM(N737,Q737,T737,W737))</f>
        <v/>
      </c>
      <c r="Y737" s="83" t="str">
        <f>IF(OR(C737="Resuelto",C737=""),"",SUM(M737,P737,S737,V737))</f>
        <v/>
      </c>
      <c r="Z737" s="83" t="str">
        <f>IF(OR(C737="Resuelto",C737=""),"",SUM(L737,O737,R737,U737))</f>
        <v/>
      </c>
      <c r="AA737" s="16">
        <v>946</v>
      </c>
      <c r="AB737" s="16" t="str">
        <f t="shared" si="24"/>
        <v/>
      </c>
      <c r="AC737" s="71" t="str">
        <f t="shared" si="25"/>
        <v/>
      </c>
      <c r="AH737" s="74" t="str">
        <f>IF(AI737="","",MAX($AH$5:AH736)+1)</f>
        <v/>
      </c>
      <c r="AI737" s="23" t="str">
        <f>IF(G736="","",IF(COUNTIF($AI$11:AI736,G736)=0,G736,""))</f>
        <v/>
      </c>
      <c r="AJ737" s="23" t="str">
        <f t="shared" si="26"/>
        <v/>
      </c>
      <c r="AK737" s="69"/>
    </row>
    <row r="738" spans="1:37" x14ac:dyDescent="0.25">
      <c r="A738" s="81"/>
      <c r="B738" s="81"/>
      <c r="C738" s="81"/>
      <c r="D738" s="81"/>
      <c r="E738" s="80"/>
      <c r="F738" s="80"/>
      <c r="G738" s="81"/>
      <c r="H738" s="80"/>
      <c r="I738" s="82" t="str">
        <f t="shared" si="23"/>
        <v/>
      </c>
      <c r="J738" s="82"/>
      <c r="K738" s="82"/>
      <c r="L738" s="70" t="str">
        <f>IF(AND(C738="Abierto",D738="Urgente"),A738,"")</f>
        <v/>
      </c>
      <c r="M738" s="70" t="str">
        <f ca="1">IF(AND(C738="Abierto",D738="Urgente"),TODAY()-E738,"")</f>
        <v/>
      </c>
      <c r="N738" s="70" t="str">
        <f>IF(AND(C738="Abierto",D738="Urgente"),RANK(M738,$M$13:$M$787,0)+COUNTIF($M$13:M738,M738)-1,"")</f>
        <v/>
      </c>
      <c r="O738" s="70" t="str">
        <f>IF(AND(C738="Abierto",D738="Alta"),A738,"")</f>
        <v/>
      </c>
      <c r="P738" s="70" t="str">
        <f ca="1">IF(AND(C738="Abierto",D738="Alta"),TODAY()-E738,"")</f>
        <v/>
      </c>
      <c r="Q738" s="70" t="str">
        <f>IF(AND(C738="Abierto",D738="Alta"),RANK(P738,$P$13:$P$787,0)+COUNTIF($P$13:P738,P738)-1+MAX(N:N),"")</f>
        <v/>
      </c>
      <c r="R738" s="70" t="str">
        <f>IF(AND(C738="Abierto",D738="Media"),A738,"")</f>
        <v/>
      </c>
      <c r="S738" s="70" t="str">
        <f ca="1">IF(AND(C738="Abierto",D738="Media"),TODAY()-E738,"")</f>
        <v/>
      </c>
      <c r="T738" s="70" t="str">
        <f>IF(AND(C738="Abierto",D738="Media"),RANK(S738,$S$13:$S$787,0)+COUNTIF($S$13:S738,S738)-1+MAX(N:N,Q:Q),"")</f>
        <v/>
      </c>
      <c r="U738" s="70" t="str">
        <f>IF(AND(C738="Abierto",D738="Baja"),A738,"")</f>
        <v/>
      </c>
      <c r="V738" s="70" t="str">
        <f ca="1">IF(AND(C738="Abierto",D738="Baja"),TODAY()-E738,"")</f>
        <v/>
      </c>
      <c r="W738" s="70" t="str">
        <f>IF(AND(C738="Abierto",D738="Baja"),RANK(V738,$V$13:$V$787,0)+COUNTIF($V$13:V738,V738)-1+MAX(N:N,Q:Q,T:T),"")</f>
        <v/>
      </c>
      <c r="X738" s="83" t="str">
        <f>IF(OR(C738="Resuelto",C738=""),"",SUM(N738,Q738,T738,W738))</f>
        <v/>
      </c>
      <c r="Y738" s="83" t="str">
        <f>IF(OR(C738="Resuelto",C738=""),"",SUM(M738,P738,S738,V738))</f>
        <v/>
      </c>
      <c r="Z738" s="83" t="str">
        <f>IF(OR(C738="Resuelto",C738=""),"",SUM(L738,O738,R738,U738))</f>
        <v/>
      </c>
      <c r="AA738" s="16">
        <v>947</v>
      </c>
      <c r="AB738" s="16" t="str">
        <f t="shared" si="24"/>
        <v/>
      </c>
      <c r="AC738" s="71" t="str">
        <f t="shared" si="25"/>
        <v/>
      </c>
      <c r="AH738" s="74" t="str">
        <f>IF(AI738="","",MAX($AH$5:AH737)+1)</f>
        <v/>
      </c>
      <c r="AI738" s="23" t="str">
        <f>IF(G737="","",IF(COUNTIF($AI$11:AI737,G737)=0,G737,""))</f>
        <v/>
      </c>
      <c r="AJ738" s="23" t="str">
        <f t="shared" si="26"/>
        <v/>
      </c>
      <c r="AK738" s="69"/>
    </row>
    <row r="739" spans="1:37" x14ac:dyDescent="0.25">
      <c r="A739" s="81"/>
      <c r="B739" s="81"/>
      <c r="C739" s="81"/>
      <c r="D739" s="81"/>
      <c r="E739" s="80"/>
      <c r="F739" s="80"/>
      <c r="G739" s="81"/>
      <c r="H739" s="80"/>
      <c r="I739" s="82" t="str">
        <f t="shared" si="23"/>
        <v/>
      </c>
      <c r="J739" s="82"/>
      <c r="K739" s="82"/>
      <c r="L739" s="70" t="str">
        <f>IF(AND(C739="Abierto",D739="Urgente"),A739,"")</f>
        <v/>
      </c>
      <c r="M739" s="70" t="str">
        <f ca="1">IF(AND(C739="Abierto",D739="Urgente"),TODAY()-E739,"")</f>
        <v/>
      </c>
      <c r="N739" s="70" t="str">
        <f>IF(AND(C739="Abierto",D739="Urgente"),RANK(M739,$M$13:$M$787,0)+COUNTIF($M$13:M739,M739)-1,"")</f>
        <v/>
      </c>
      <c r="O739" s="70" t="str">
        <f>IF(AND(C739="Abierto",D739="Alta"),A739,"")</f>
        <v/>
      </c>
      <c r="P739" s="70" t="str">
        <f ca="1">IF(AND(C739="Abierto",D739="Alta"),TODAY()-E739,"")</f>
        <v/>
      </c>
      <c r="Q739" s="70" t="str">
        <f>IF(AND(C739="Abierto",D739="Alta"),RANK(P739,$P$13:$P$787,0)+COUNTIF($P$13:P739,P739)-1+MAX(N:N),"")</f>
        <v/>
      </c>
      <c r="R739" s="70" t="str">
        <f>IF(AND(C739="Abierto",D739="Media"),A739,"")</f>
        <v/>
      </c>
      <c r="S739" s="70" t="str">
        <f ca="1">IF(AND(C739="Abierto",D739="Media"),TODAY()-E739,"")</f>
        <v/>
      </c>
      <c r="T739" s="70" t="str">
        <f>IF(AND(C739="Abierto",D739="Media"),RANK(S739,$S$13:$S$787,0)+COUNTIF($S$13:S739,S739)-1+MAX(N:N,Q:Q),"")</f>
        <v/>
      </c>
      <c r="U739" s="70" t="str">
        <f>IF(AND(C739="Abierto",D739="Baja"),A739,"")</f>
        <v/>
      </c>
      <c r="V739" s="70" t="str">
        <f ca="1">IF(AND(C739="Abierto",D739="Baja"),TODAY()-E739,"")</f>
        <v/>
      </c>
      <c r="W739" s="70" t="str">
        <f>IF(AND(C739="Abierto",D739="Baja"),RANK(V739,$V$13:$V$787,0)+COUNTIF($V$13:V739,V739)-1+MAX(N:N,Q:Q,T:T),"")</f>
        <v/>
      </c>
      <c r="X739" s="83" t="str">
        <f>IF(OR(C739="Resuelto",C739=""),"",SUM(N739,Q739,T739,W739))</f>
        <v/>
      </c>
      <c r="Y739" s="83" t="str">
        <f>IF(OR(C739="Resuelto",C739=""),"",SUM(M739,P739,S739,V739))</f>
        <v/>
      </c>
      <c r="Z739" s="83" t="str">
        <f>IF(OR(C739="Resuelto",C739=""),"",SUM(L739,O739,R739,U739))</f>
        <v/>
      </c>
      <c r="AA739" s="16">
        <v>948</v>
      </c>
      <c r="AB739" s="16" t="str">
        <f t="shared" si="24"/>
        <v/>
      </c>
      <c r="AC739" s="71" t="str">
        <f t="shared" si="25"/>
        <v/>
      </c>
      <c r="AH739" s="74" t="str">
        <f>IF(AI739="","",MAX($AH$5:AH738)+1)</f>
        <v/>
      </c>
      <c r="AI739" s="23" t="str">
        <f>IF(G738="","",IF(COUNTIF($AI$11:AI738,G738)=0,G738,""))</f>
        <v/>
      </c>
      <c r="AJ739" s="23" t="str">
        <f t="shared" si="26"/>
        <v/>
      </c>
      <c r="AK739" s="69"/>
    </row>
    <row r="740" spans="1:37" x14ac:dyDescent="0.25">
      <c r="A740" s="81"/>
      <c r="B740" s="81"/>
      <c r="C740" s="81"/>
      <c r="D740" s="81"/>
      <c r="E740" s="80"/>
      <c r="F740" s="80"/>
      <c r="G740" s="81"/>
      <c r="H740" s="80"/>
      <c r="I740" s="82" t="str">
        <f t="shared" si="23"/>
        <v/>
      </c>
      <c r="J740" s="82"/>
      <c r="K740" s="82"/>
      <c r="L740" s="70" t="str">
        <f>IF(AND(C740="Abierto",D740="Urgente"),A740,"")</f>
        <v/>
      </c>
      <c r="M740" s="70" t="str">
        <f ca="1">IF(AND(C740="Abierto",D740="Urgente"),TODAY()-E740,"")</f>
        <v/>
      </c>
      <c r="N740" s="70" t="str">
        <f>IF(AND(C740="Abierto",D740="Urgente"),RANK(M740,$M$13:$M$787,0)+COUNTIF($M$13:M740,M740)-1,"")</f>
        <v/>
      </c>
      <c r="O740" s="70" t="str">
        <f>IF(AND(C740="Abierto",D740="Alta"),A740,"")</f>
        <v/>
      </c>
      <c r="P740" s="70" t="str">
        <f ca="1">IF(AND(C740="Abierto",D740="Alta"),TODAY()-E740,"")</f>
        <v/>
      </c>
      <c r="Q740" s="70" t="str">
        <f>IF(AND(C740="Abierto",D740="Alta"),RANK(P740,$P$13:$P$787,0)+COUNTIF($P$13:P740,P740)-1+MAX(N:N),"")</f>
        <v/>
      </c>
      <c r="R740" s="70" t="str">
        <f>IF(AND(C740="Abierto",D740="Media"),A740,"")</f>
        <v/>
      </c>
      <c r="S740" s="70" t="str">
        <f ca="1">IF(AND(C740="Abierto",D740="Media"),TODAY()-E740,"")</f>
        <v/>
      </c>
      <c r="T740" s="70" t="str">
        <f>IF(AND(C740="Abierto",D740="Media"),RANK(S740,$S$13:$S$787,0)+COUNTIF($S$13:S740,S740)-1+MAX(N:N,Q:Q),"")</f>
        <v/>
      </c>
      <c r="U740" s="70" t="str">
        <f>IF(AND(C740="Abierto",D740="Baja"),A740,"")</f>
        <v/>
      </c>
      <c r="V740" s="70" t="str">
        <f ca="1">IF(AND(C740="Abierto",D740="Baja"),TODAY()-E740,"")</f>
        <v/>
      </c>
      <c r="W740" s="70" t="str">
        <f>IF(AND(C740="Abierto",D740="Baja"),RANK(V740,$V$13:$V$787,0)+COUNTIF($V$13:V740,V740)-1+MAX(N:N,Q:Q,T:T),"")</f>
        <v/>
      </c>
      <c r="X740" s="83" t="str">
        <f>IF(OR(C740="Resuelto",C740=""),"",SUM(N740,Q740,T740,W740))</f>
        <v/>
      </c>
      <c r="Y740" s="83" t="str">
        <f>IF(OR(C740="Resuelto",C740=""),"",SUM(M740,P740,S740,V740))</f>
        <v/>
      </c>
      <c r="Z740" s="83" t="str">
        <f>IF(OR(C740="Resuelto",C740=""),"",SUM(L740,O740,R740,U740))</f>
        <v/>
      </c>
      <c r="AA740" s="16">
        <v>949</v>
      </c>
      <c r="AB740" s="16" t="str">
        <f t="shared" si="24"/>
        <v/>
      </c>
      <c r="AC740" s="71" t="str">
        <f t="shared" si="25"/>
        <v/>
      </c>
      <c r="AH740" s="74" t="str">
        <f>IF(AI740="","",MAX($AH$5:AH739)+1)</f>
        <v/>
      </c>
      <c r="AI740" s="23" t="str">
        <f>IF(G739="","",IF(COUNTIF($AI$11:AI739,G739)=0,G739,""))</f>
        <v/>
      </c>
      <c r="AJ740" s="23" t="str">
        <f t="shared" si="26"/>
        <v/>
      </c>
      <c r="AK740" s="69"/>
    </row>
    <row r="741" spans="1:37" x14ac:dyDescent="0.25">
      <c r="A741" s="81"/>
      <c r="B741" s="81"/>
      <c r="C741" s="81"/>
      <c r="D741" s="81"/>
      <c r="E741" s="80"/>
      <c r="F741" s="80"/>
      <c r="G741" s="81"/>
      <c r="H741" s="80"/>
      <c r="I741" s="82" t="str">
        <f t="shared" si="23"/>
        <v/>
      </c>
      <c r="J741" s="82"/>
      <c r="K741" s="82"/>
      <c r="L741" s="70" t="str">
        <f>IF(AND(C741="Abierto",D741="Urgente"),A741,"")</f>
        <v/>
      </c>
      <c r="M741" s="70" t="str">
        <f ca="1">IF(AND(C741="Abierto",D741="Urgente"),TODAY()-E741,"")</f>
        <v/>
      </c>
      <c r="N741" s="70" t="str">
        <f>IF(AND(C741="Abierto",D741="Urgente"),RANK(M741,$M$13:$M$787,0)+COUNTIF($M$13:M741,M741)-1,"")</f>
        <v/>
      </c>
      <c r="O741" s="70" t="str">
        <f>IF(AND(C741="Abierto",D741="Alta"),A741,"")</f>
        <v/>
      </c>
      <c r="P741" s="70" t="str">
        <f ca="1">IF(AND(C741="Abierto",D741="Alta"),TODAY()-E741,"")</f>
        <v/>
      </c>
      <c r="Q741" s="70" t="str">
        <f>IF(AND(C741="Abierto",D741="Alta"),RANK(P741,$P$13:$P$787,0)+COUNTIF($P$13:P741,P741)-1+MAX(N:N),"")</f>
        <v/>
      </c>
      <c r="R741" s="70" t="str">
        <f>IF(AND(C741="Abierto",D741="Media"),A741,"")</f>
        <v/>
      </c>
      <c r="S741" s="70" t="str">
        <f ca="1">IF(AND(C741="Abierto",D741="Media"),TODAY()-E741,"")</f>
        <v/>
      </c>
      <c r="T741" s="70" t="str">
        <f>IF(AND(C741="Abierto",D741="Media"),RANK(S741,$S$13:$S$787,0)+COUNTIF($S$13:S741,S741)-1+MAX(N:N,Q:Q),"")</f>
        <v/>
      </c>
      <c r="U741" s="70" t="str">
        <f>IF(AND(C741="Abierto",D741="Baja"),A741,"")</f>
        <v/>
      </c>
      <c r="V741" s="70" t="str">
        <f ca="1">IF(AND(C741="Abierto",D741="Baja"),TODAY()-E741,"")</f>
        <v/>
      </c>
      <c r="W741" s="70" t="str">
        <f>IF(AND(C741="Abierto",D741="Baja"),RANK(V741,$V$13:$V$787,0)+COUNTIF($V$13:V741,V741)-1+MAX(N:N,Q:Q,T:T),"")</f>
        <v/>
      </c>
      <c r="X741" s="83" t="str">
        <f>IF(OR(C741="Resuelto",C741=""),"",SUM(N741,Q741,T741,W741))</f>
        <v/>
      </c>
      <c r="Y741" s="83" t="str">
        <f>IF(OR(C741="Resuelto",C741=""),"",SUM(M741,P741,S741,V741))</f>
        <v/>
      </c>
      <c r="Z741" s="83" t="str">
        <f>IF(OR(C741="Resuelto",C741=""),"",SUM(L741,O741,R741,U741))</f>
        <v/>
      </c>
      <c r="AA741" s="16">
        <v>950</v>
      </c>
      <c r="AB741" s="16" t="str">
        <f t="shared" si="24"/>
        <v/>
      </c>
      <c r="AC741" s="71" t="str">
        <f t="shared" si="25"/>
        <v/>
      </c>
      <c r="AH741" s="74" t="str">
        <f>IF(AI741="","",MAX($AH$5:AH740)+1)</f>
        <v/>
      </c>
      <c r="AI741" s="23" t="str">
        <f>IF(G740="","",IF(COUNTIF($AI$11:AI740,G740)=0,G740,""))</f>
        <v/>
      </c>
      <c r="AJ741" s="23" t="str">
        <f t="shared" si="26"/>
        <v/>
      </c>
      <c r="AK741" s="69"/>
    </row>
    <row r="742" spans="1:37" x14ac:dyDescent="0.25">
      <c r="A742" s="81"/>
      <c r="B742" s="81"/>
      <c r="C742" s="81"/>
      <c r="D742" s="81"/>
      <c r="E742" s="80"/>
      <c r="F742" s="80"/>
      <c r="G742" s="81"/>
      <c r="H742" s="80"/>
      <c r="I742" s="82" t="str">
        <f t="shared" ref="I742:I784" si="27">IF(OR(E742=0,H742=0),"",H742-E742)</f>
        <v/>
      </c>
      <c r="J742" s="82"/>
      <c r="K742" s="82"/>
      <c r="L742" s="70" t="str">
        <f>IF(AND(C742="Abierto",D742="Urgente"),A742,"")</f>
        <v/>
      </c>
      <c r="M742" s="70" t="str">
        <f ca="1">IF(AND(C742="Abierto",D742="Urgente"),TODAY()-E742,"")</f>
        <v/>
      </c>
      <c r="N742" s="70" t="str">
        <f>IF(AND(C742="Abierto",D742="Urgente"),RANK(M742,$M$13:$M$787,0)+COUNTIF($M$13:M742,M742)-1,"")</f>
        <v/>
      </c>
      <c r="O742" s="70" t="str">
        <f>IF(AND(C742="Abierto",D742="Alta"),A742,"")</f>
        <v/>
      </c>
      <c r="P742" s="70" t="str">
        <f ca="1">IF(AND(C742="Abierto",D742="Alta"),TODAY()-E742,"")</f>
        <v/>
      </c>
      <c r="Q742" s="70" t="str">
        <f>IF(AND(C742="Abierto",D742="Alta"),RANK(P742,$P$13:$P$787,0)+COUNTIF($P$13:P742,P742)-1+MAX(N:N),"")</f>
        <v/>
      </c>
      <c r="R742" s="70" t="str">
        <f>IF(AND(C742="Abierto",D742="Media"),A742,"")</f>
        <v/>
      </c>
      <c r="S742" s="70" t="str">
        <f ca="1">IF(AND(C742="Abierto",D742="Media"),TODAY()-E742,"")</f>
        <v/>
      </c>
      <c r="T742" s="70" t="str">
        <f>IF(AND(C742="Abierto",D742="Media"),RANK(S742,$S$13:$S$787,0)+COUNTIF($S$13:S742,S742)-1+MAX(N:N,Q:Q),"")</f>
        <v/>
      </c>
      <c r="U742" s="70" t="str">
        <f>IF(AND(C742="Abierto",D742="Baja"),A742,"")</f>
        <v/>
      </c>
      <c r="V742" s="70" t="str">
        <f ca="1">IF(AND(C742="Abierto",D742="Baja"),TODAY()-E742,"")</f>
        <v/>
      </c>
      <c r="W742" s="70" t="str">
        <f>IF(AND(C742="Abierto",D742="Baja"),RANK(V742,$V$13:$V$787,0)+COUNTIF($V$13:V742,V742)-1+MAX(N:N,Q:Q,T:T),"")</f>
        <v/>
      </c>
      <c r="X742" s="83" t="str">
        <f>IF(OR(C742="Resuelto",C742=""),"",SUM(N742,Q742,T742,W742))</f>
        <v/>
      </c>
      <c r="Y742" s="83" t="str">
        <f>IF(OR(C742="Resuelto",C742=""),"",SUM(M742,P742,S742,V742))</f>
        <v/>
      </c>
      <c r="Z742" s="83" t="str">
        <f>IF(OR(C742="Resuelto",C742=""),"",SUM(L742,O742,R742,U742))</f>
        <v/>
      </c>
      <c r="AA742" s="16">
        <v>951</v>
      </c>
      <c r="AB742" s="16" t="str">
        <f t="shared" ref="AB742:AB784" si="28">IF(ISNA(VLOOKUP(AA742,$X$13:$Z$784,3,FALSE))=TRUE,"",VLOOKUP(AA742,$X$13:$Z$784,3,FALSE))</f>
        <v/>
      </c>
      <c r="AC742" s="71" t="str">
        <f t="shared" ref="AC742:AC784" si="29">IF(ISNA(VLOOKUP(AA742,$X$13:$Z$784,2,FALSE))=TRUE,"",VLOOKUP(AA742,$X$13:$Z$784,2,FALSE))</f>
        <v/>
      </c>
      <c r="AH742" s="74" t="str">
        <f>IF(AI742="","",MAX($AH$5:AH741)+1)</f>
        <v/>
      </c>
      <c r="AI742" s="23" t="str">
        <f>IF(G741="","",IF(COUNTIF($AI$11:AI741,G741)=0,G741,""))</f>
        <v/>
      </c>
      <c r="AJ742" s="23" t="str">
        <f t="shared" ref="AJ742:AJ784" si="30">IF(ISNA(VLOOKUP(AA742,$AH$13:$AI$784,2,FALSE))=TRUE,"",VLOOKUP(AA742,$AH$13:$AI$784,2,FALSE))</f>
        <v/>
      </c>
      <c r="AK742" s="69"/>
    </row>
    <row r="743" spans="1:37" x14ac:dyDescent="0.25">
      <c r="A743" s="81"/>
      <c r="B743" s="81"/>
      <c r="C743" s="81"/>
      <c r="D743" s="81"/>
      <c r="E743" s="80"/>
      <c r="F743" s="80"/>
      <c r="G743" s="81"/>
      <c r="H743" s="80"/>
      <c r="I743" s="82" t="str">
        <f t="shared" si="27"/>
        <v/>
      </c>
      <c r="J743" s="82"/>
      <c r="K743" s="82"/>
      <c r="L743" s="70" t="str">
        <f>IF(AND(C743="Abierto",D743="Urgente"),A743,"")</f>
        <v/>
      </c>
      <c r="M743" s="70" t="str">
        <f ca="1">IF(AND(C743="Abierto",D743="Urgente"),TODAY()-E743,"")</f>
        <v/>
      </c>
      <c r="N743" s="70" t="str">
        <f>IF(AND(C743="Abierto",D743="Urgente"),RANK(M743,$M$13:$M$787,0)+COUNTIF($M$13:M743,M743)-1,"")</f>
        <v/>
      </c>
      <c r="O743" s="70" t="str">
        <f>IF(AND(C743="Abierto",D743="Alta"),A743,"")</f>
        <v/>
      </c>
      <c r="P743" s="70" t="str">
        <f ca="1">IF(AND(C743="Abierto",D743="Alta"),TODAY()-E743,"")</f>
        <v/>
      </c>
      <c r="Q743" s="70" t="str">
        <f>IF(AND(C743="Abierto",D743="Alta"),RANK(P743,$P$13:$P$787,0)+COUNTIF($P$13:P743,P743)-1+MAX(N:N),"")</f>
        <v/>
      </c>
      <c r="R743" s="70" t="str">
        <f>IF(AND(C743="Abierto",D743="Media"),A743,"")</f>
        <v/>
      </c>
      <c r="S743" s="70" t="str">
        <f ca="1">IF(AND(C743="Abierto",D743="Media"),TODAY()-E743,"")</f>
        <v/>
      </c>
      <c r="T743" s="70" t="str">
        <f>IF(AND(C743="Abierto",D743="Media"),RANK(S743,$S$13:$S$787,0)+COUNTIF($S$13:S743,S743)-1+MAX(N:N,Q:Q),"")</f>
        <v/>
      </c>
      <c r="U743" s="70" t="str">
        <f>IF(AND(C743="Abierto",D743="Baja"),A743,"")</f>
        <v/>
      </c>
      <c r="V743" s="70" t="str">
        <f ca="1">IF(AND(C743="Abierto",D743="Baja"),TODAY()-E743,"")</f>
        <v/>
      </c>
      <c r="W743" s="70" t="str">
        <f>IF(AND(C743="Abierto",D743="Baja"),RANK(V743,$V$13:$V$787,0)+COUNTIF($V$13:V743,V743)-1+MAX(N:N,Q:Q,T:T),"")</f>
        <v/>
      </c>
      <c r="X743" s="83" t="str">
        <f>IF(OR(C743="Resuelto",C743=""),"",SUM(N743,Q743,T743,W743))</f>
        <v/>
      </c>
      <c r="Y743" s="83" t="str">
        <f>IF(OR(C743="Resuelto",C743=""),"",SUM(M743,P743,S743,V743))</f>
        <v/>
      </c>
      <c r="Z743" s="83" t="str">
        <f>IF(OR(C743="Resuelto",C743=""),"",SUM(L743,O743,R743,U743))</f>
        <v/>
      </c>
      <c r="AA743" s="16">
        <v>952</v>
      </c>
      <c r="AB743" s="16" t="str">
        <f t="shared" si="28"/>
        <v/>
      </c>
      <c r="AC743" s="71" t="str">
        <f t="shared" si="29"/>
        <v/>
      </c>
      <c r="AH743" s="74" t="str">
        <f>IF(AI743="","",MAX($AH$5:AH742)+1)</f>
        <v/>
      </c>
      <c r="AI743" s="23" t="str">
        <f>IF(G742="","",IF(COUNTIF($AI$11:AI742,G742)=0,G742,""))</f>
        <v/>
      </c>
      <c r="AJ743" s="23" t="str">
        <f t="shared" si="30"/>
        <v/>
      </c>
      <c r="AK743" s="69"/>
    </row>
    <row r="744" spans="1:37" x14ac:dyDescent="0.25">
      <c r="A744" s="81"/>
      <c r="B744" s="81"/>
      <c r="C744" s="81"/>
      <c r="D744" s="81"/>
      <c r="E744" s="80"/>
      <c r="F744" s="80"/>
      <c r="G744" s="81"/>
      <c r="H744" s="80"/>
      <c r="I744" s="82" t="str">
        <f t="shared" si="27"/>
        <v/>
      </c>
      <c r="J744" s="82"/>
      <c r="K744" s="82"/>
      <c r="L744" s="70" t="str">
        <f>IF(AND(C744="Abierto",D744="Urgente"),A744,"")</f>
        <v/>
      </c>
      <c r="M744" s="70" t="str">
        <f ca="1">IF(AND(C744="Abierto",D744="Urgente"),TODAY()-E744,"")</f>
        <v/>
      </c>
      <c r="N744" s="70" t="str">
        <f>IF(AND(C744="Abierto",D744="Urgente"),RANK(M744,$M$13:$M$787,0)+COUNTIF($M$13:M744,M744)-1,"")</f>
        <v/>
      </c>
      <c r="O744" s="70" t="str">
        <f>IF(AND(C744="Abierto",D744="Alta"),A744,"")</f>
        <v/>
      </c>
      <c r="P744" s="70" t="str">
        <f ca="1">IF(AND(C744="Abierto",D744="Alta"),TODAY()-E744,"")</f>
        <v/>
      </c>
      <c r="Q744" s="70" t="str">
        <f>IF(AND(C744="Abierto",D744="Alta"),RANK(P744,$P$13:$P$787,0)+COUNTIF($P$13:P744,P744)-1+MAX(N:N),"")</f>
        <v/>
      </c>
      <c r="R744" s="70" t="str">
        <f>IF(AND(C744="Abierto",D744="Media"),A744,"")</f>
        <v/>
      </c>
      <c r="S744" s="70" t="str">
        <f ca="1">IF(AND(C744="Abierto",D744="Media"),TODAY()-E744,"")</f>
        <v/>
      </c>
      <c r="T744" s="70" t="str">
        <f>IF(AND(C744="Abierto",D744="Media"),RANK(S744,$S$13:$S$787,0)+COUNTIF($S$13:S744,S744)-1+MAX(N:N,Q:Q),"")</f>
        <v/>
      </c>
      <c r="U744" s="70" t="str">
        <f>IF(AND(C744="Abierto",D744="Baja"),A744,"")</f>
        <v/>
      </c>
      <c r="V744" s="70" t="str">
        <f ca="1">IF(AND(C744="Abierto",D744="Baja"),TODAY()-E744,"")</f>
        <v/>
      </c>
      <c r="W744" s="70" t="str">
        <f>IF(AND(C744="Abierto",D744="Baja"),RANK(V744,$V$13:$V$787,0)+COUNTIF($V$13:V744,V744)-1+MAX(N:N,Q:Q,T:T),"")</f>
        <v/>
      </c>
      <c r="X744" s="83" t="str">
        <f>IF(OR(C744="Resuelto",C744=""),"",SUM(N744,Q744,T744,W744))</f>
        <v/>
      </c>
      <c r="Y744" s="83" t="str">
        <f>IF(OR(C744="Resuelto",C744=""),"",SUM(M744,P744,S744,V744))</f>
        <v/>
      </c>
      <c r="Z744" s="83" t="str">
        <f>IF(OR(C744="Resuelto",C744=""),"",SUM(L744,O744,R744,U744))</f>
        <v/>
      </c>
      <c r="AA744" s="16">
        <v>953</v>
      </c>
      <c r="AB744" s="16" t="str">
        <f t="shared" si="28"/>
        <v/>
      </c>
      <c r="AC744" s="71" t="str">
        <f t="shared" si="29"/>
        <v/>
      </c>
      <c r="AH744" s="74" t="str">
        <f>IF(AI744="","",MAX($AH$5:AH743)+1)</f>
        <v/>
      </c>
      <c r="AI744" s="23" t="str">
        <f>IF(G743="","",IF(COUNTIF($AI$11:AI743,G743)=0,G743,""))</f>
        <v/>
      </c>
      <c r="AJ744" s="23" t="str">
        <f t="shared" si="30"/>
        <v/>
      </c>
      <c r="AK744" s="69"/>
    </row>
    <row r="745" spans="1:37" x14ac:dyDescent="0.25">
      <c r="A745" s="81"/>
      <c r="B745" s="81"/>
      <c r="C745" s="81"/>
      <c r="D745" s="81"/>
      <c r="E745" s="80"/>
      <c r="F745" s="80"/>
      <c r="G745" s="81"/>
      <c r="H745" s="80"/>
      <c r="I745" s="82" t="str">
        <f t="shared" si="27"/>
        <v/>
      </c>
      <c r="J745" s="82"/>
      <c r="K745" s="82"/>
      <c r="L745" s="70" t="str">
        <f>IF(AND(C745="Abierto",D745="Urgente"),A745,"")</f>
        <v/>
      </c>
      <c r="M745" s="70" t="str">
        <f ca="1">IF(AND(C745="Abierto",D745="Urgente"),TODAY()-E745,"")</f>
        <v/>
      </c>
      <c r="N745" s="70" t="str">
        <f>IF(AND(C745="Abierto",D745="Urgente"),RANK(M745,$M$13:$M$787,0)+COUNTIF($M$13:M745,M745)-1,"")</f>
        <v/>
      </c>
      <c r="O745" s="70" t="str">
        <f>IF(AND(C745="Abierto",D745="Alta"),A745,"")</f>
        <v/>
      </c>
      <c r="P745" s="70" t="str">
        <f ca="1">IF(AND(C745="Abierto",D745="Alta"),TODAY()-E745,"")</f>
        <v/>
      </c>
      <c r="Q745" s="70" t="str">
        <f>IF(AND(C745="Abierto",D745="Alta"),RANK(P745,$P$13:$P$787,0)+COUNTIF($P$13:P745,P745)-1+MAX(N:N),"")</f>
        <v/>
      </c>
      <c r="R745" s="70" t="str">
        <f>IF(AND(C745="Abierto",D745="Media"),A745,"")</f>
        <v/>
      </c>
      <c r="S745" s="70" t="str">
        <f ca="1">IF(AND(C745="Abierto",D745="Media"),TODAY()-E745,"")</f>
        <v/>
      </c>
      <c r="T745" s="70" t="str">
        <f>IF(AND(C745="Abierto",D745="Media"),RANK(S745,$S$13:$S$787,0)+COUNTIF($S$13:S745,S745)-1+MAX(N:N,Q:Q),"")</f>
        <v/>
      </c>
      <c r="U745" s="70" t="str">
        <f>IF(AND(C745="Abierto",D745="Baja"),A745,"")</f>
        <v/>
      </c>
      <c r="V745" s="70" t="str">
        <f ca="1">IF(AND(C745="Abierto",D745="Baja"),TODAY()-E745,"")</f>
        <v/>
      </c>
      <c r="W745" s="70" t="str">
        <f>IF(AND(C745="Abierto",D745="Baja"),RANK(V745,$V$13:$V$787,0)+COUNTIF($V$13:V745,V745)-1+MAX(N:N,Q:Q,T:T),"")</f>
        <v/>
      </c>
      <c r="X745" s="83" t="str">
        <f>IF(OR(C745="Resuelto",C745=""),"",SUM(N745,Q745,T745,W745))</f>
        <v/>
      </c>
      <c r="Y745" s="83" t="str">
        <f>IF(OR(C745="Resuelto",C745=""),"",SUM(M745,P745,S745,V745))</f>
        <v/>
      </c>
      <c r="Z745" s="83" t="str">
        <f>IF(OR(C745="Resuelto",C745=""),"",SUM(L745,O745,R745,U745))</f>
        <v/>
      </c>
      <c r="AA745" s="16">
        <v>954</v>
      </c>
      <c r="AB745" s="16" t="str">
        <f t="shared" si="28"/>
        <v/>
      </c>
      <c r="AC745" s="71" t="str">
        <f t="shared" si="29"/>
        <v/>
      </c>
      <c r="AH745" s="74" t="str">
        <f>IF(AI745="","",MAX($AH$5:AH744)+1)</f>
        <v/>
      </c>
      <c r="AI745" s="23" t="str">
        <f>IF(G744="","",IF(COUNTIF($AI$11:AI744,G744)=0,G744,""))</f>
        <v/>
      </c>
      <c r="AJ745" s="23" t="str">
        <f t="shared" si="30"/>
        <v/>
      </c>
      <c r="AK745" s="69"/>
    </row>
    <row r="746" spans="1:37" x14ac:dyDescent="0.25">
      <c r="A746" s="81"/>
      <c r="B746" s="81"/>
      <c r="C746" s="81"/>
      <c r="D746" s="81"/>
      <c r="E746" s="80"/>
      <c r="F746" s="80"/>
      <c r="G746" s="81"/>
      <c r="H746" s="80"/>
      <c r="I746" s="82" t="str">
        <f t="shared" si="27"/>
        <v/>
      </c>
      <c r="J746" s="82"/>
      <c r="K746" s="82"/>
      <c r="L746" s="70" t="str">
        <f>IF(AND(C746="Abierto",D746="Urgente"),A746,"")</f>
        <v/>
      </c>
      <c r="M746" s="70" t="str">
        <f ca="1">IF(AND(C746="Abierto",D746="Urgente"),TODAY()-E746,"")</f>
        <v/>
      </c>
      <c r="N746" s="70" t="str">
        <f>IF(AND(C746="Abierto",D746="Urgente"),RANK(M746,$M$13:$M$787,0)+COUNTIF($M$13:M746,M746)-1,"")</f>
        <v/>
      </c>
      <c r="O746" s="70" t="str">
        <f>IF(AND(C746="Abierto",D746="Alta"),A746,"")</f>
        <v/>
      </c>
      <c r="P746" s="70" t="str">
        <f ca="1">IF(AND(C746="Abierto",D746="Alta"),TODAY()-E746,"")</f>
        <v/>
      </c>
      <c r="Q746" s="70" t="str">
        <f>IF(AND(C746="Abierto",D746="Alta"),RANK(P746,$P$13:$P$787,0)+COUNTIF($P$13:P746,P746)-1+MAX(N:N),"")</f>
        <v/>
      </c>
      <c r="R746" s="70" t="str">
        <f>IF(AND(C746="Abierto",D746="Media"),A746,"")</f>
        <v/>
      </c>
      <c r="S746" s="70" t="str">
        <f ca="1">IF(AND(C746="Abierto",D746="Media"),TODAY()-E746,"")</f>
        <v/>
      </c>
      <c r="T746" s="70" t="str">
        <f>IF(AND(C746="Abierto",D746="Media"),RANK(S746,$S$13:$S$787,0)+COUNTIF($S$13:S746,S746)-1+MAX(N:N,Q:Q),"")</f>
        <v/>
      </c>
      <c r="U746" s="70" t="str">
        <f>IF(AND(C746="Abierto",D746="Baja"),A746,"")</f>
        <v/>
      </c>
      <c r="V746" s="70" t="str">
        <f ca="1">IF(AND(C746="Abierto",D746="Baja"),TODAY()-E746,"")</f>
        <v/>
      </c>
      <c r="W746" s="70" t="str">
        <f>IF(AND(C746="Abierto",D746="Baja"),RANK(V746,$V$13:$V$787,0)+COUNTIF($V$13:V746,V746)-1+MAX(N:N,Q:Q,T:T),"")</f>
        <v/>
      </c>
      <c r="X746" s="83" t="str">
        <f>IF(OR(C746="Resuelto",C746=""),"",SUM(N746,Q746,T746,W746))</f>
        <v/>
      </c>
      <c r="Y746" s="83" t="str">
        <f>IF(OR(C746="Resuelto",C746=""),"",SUM(M746,P746,S746,V746))</f>
        <v/>
      </c>
      <c r="Z746" s="83" t="str">
        <f>IF(OR(C746="Resuelto",C746=""),"",SUM(L746,O746,R746,U746))</f>
        <v/>
      </c>
      <c r="AA746" s="16">
        <v>955</v>
      </c>
      <c r="AB746" s="16" t="str">
        <f t="shared" si="28"/>
        <v/>
      </c>
      <c r="AC746" s="71" t="str">
        <f t="shared" si="29"/>
        <v/>
      </c>
      <c r="AH746" s="74" t="str">
        <f>IF(AI746="","",MAX($AH$5:AH745)+1)</f>
        <v/>
      </c>
      <c r="AI746" s="23" t="str">
        <f>IF(G745="","",IF(COUNTIF($AI$11:AI745,G745)=0,G745,""))</f>
        <v/>
      </c>
      <c r="AJ746" s="23" t="str">
        <f t="shared" si="30"/>
        <v/>
      </c>
      <c r="AK746" s="69"/>
    </row>
    <row r="747" spans="1:37" x14ac:dyDescent="0.25">
      <c r="A747" s="81"/>
      <c r="B747" s="81"/>
      <c r="C747" s="81"/>
      <c r="D747" s="81"/>
      <c r="E747" s="80"/>
      <c r="F747" s="80"/>
      <c r="G747" s="81"/>
      <c r="H747" s="80"/>
      <c r="I747" s="82" t="str">
        <f t="shared" si="27"/>
        <v/>
      </c>
      <c r="J747" s="82"/>
      <c r="K747" s="82"/>
      <c r="L747" s="70" t="str">
        <f>IF(AND(C747="Abierto",D747="Urgente"),A747,"")</f>
        <v/>
      </c>
      <c r="M747" s="70" t="str">
        <f ca="1">IF(AND(C747="Abierto",D747="Urgente"),TODAY()-E747,"")</f>
        <v/>
      </c>
      <c r="N747" s="70" t="str">
        <f>IF(AND(C747="Abierto",D747="Urgente"),RANK(M747,$M$13:$M$787,0)+COUNTIF($M$13:M747,M747)-1,"")</f>
        <v/>
      </c>
      <c r="O747" s="70" t="str">
        <f>IF(AND(C747="Abierto",D747="Alta"),A747,"")</f>
        <v/>
      </c>
      <c r="P747" s="70" t="str">
        <f ca="1">IF(AND(C747="Abierto",D747="Alta"),TODAY()-E747,"")</f>
        <v/>
      </c>
      <c r="Q747" s="70" t="str">
        <f>IF(AND(C747="Abierto",D747="Alta"),RANK(P747,$P$13:$P$787,0)+COUNTIF($P$13:P747,P747)-1+MAX(N:N),"")</f>
        <v/>
      </c>
      <c r="R747" s="70" t="str">
        <f>IF(AND(C747="Abierto",D747="Media"),A747,"")</f>
        <v/>
      </c>
      <c r="S747" s="70" t="str">
        <f ca="1">IF(AND(C747="Abierto",D747="Media"),TODAY()-E747,"")</f>
        <v/>
      </c>
      <c r="T747" s="70" t="str">
        <f>IF(AND(C747="Abierto",D747="Media"),RANK(S747,$S$13:$S$787,0)+COUNTIF($S$13:S747,S747)-1+MAX(N:N,Q:Q),"")</f>
        <v/>
      </c>
      <c r="U747" s="70" t="str">
        <f>IF(AND(C747="Abierto",D747="Baja"),A747,"")</f>
        <v/>
      </c>
      <c r="V747" s="70" t="str">
        <f ca="1">IF(AND(C747="Abierto",D747="Baja"),TODAY()-E747,"")</f>
        <v/>
      </c>
      <c r="W747" s="70" t="str">
        <f>IF(AND(C747="Abierto",D747="Baja"),RANK(V747,$V$13:$V$787,0)+COUNTIF($V$13:V747,V747)-1+MAX(N:N,Q:Q,T:T),"")</f>
        <v/>
      </c>
      <c r="X747" s="83" t="str">
        <f>IF(OR(C747="Resuelto",C747=""),"",SUM(N747,Q747,T747,W747))</f>
        <v/>
      </c>
      <c r="Y747" s="83" t="str">
        <f>IF(OR(C747="Resuelto",C747=""),"",SUM(M747,P747,S747,V747))</f>
        <v/>
      </c>
      <c r="Z747" s="83" t="str">
        <f>IF(OR(C747="Resuelto",C747=""),"",SUM(L747,O747,R747,U747))</f>
        <v/>
      </c>
      <c r="AA747" s="16">
        <v>956</v>
      </c>
      <c r="AB747" s="16" t="str">
        <f t="shared" si="28"/>
        <v/>
      </c>
      <c r="AC747" s="71" t="str">
        <f t="shared" si="29"/>
        <v/>
      </c>
      <c r="AH747" s="74" t="str">
        <f>IF(AI747="","",MAX($AH$5:AH746)+1)</f>
        <v/>
      </c>
      <c r="AI747" s="23" t="str">
        <f>IF(G746="","",IF(COUNTIF($AI$11:AI746,G746)=0,G746,""))</f>
        <v/>
      </c>
      <c r="AJ747" s="23" t="str">
        <f t="shared" si="30"/>
        <v/>
      </c>
      <c r="AK747" s="69"/>
    </row>
    <row r="748" spans="1:37" x14ac:dyDescent="0.25">
      <c r="A748" s="81"/>
      <c r="B748" s="81"/>
      <c r="C748" s="81"/>
      <c r="D748" s="81"/>
      <c r="E748" s="80"/>
      <c r="F748" s="80"/>
      <c r="G748" s="81"/>
      <c r="H748" s="80"/>
      <c r="I748" s="82" t="str">
        <f t="shared" si="27"/>
        <v/>
      </c>
      <c r="J748" s="82"/>
      <c r="K748" s="82"/>
      <c r="L748" s="70" t="str">
        <f>IF(AND(C748="Abierto",D748="Urgente"),A748,"")</f>
        <v/>
      </c>
      <c r="M748" s="70" t="str">
        <f ca="1">IF(AND(C748="Abierto",D748="Urgente"),TODAY()-E748,"")</f>
        <v/>
      </c>
      <c r="N748" s="70" t="str">
        <f>IF(AND(C748="Abierto",D748="Urgente"),RANK(M748,$M$13:$M$787,0)+COUNTIF($M$13:M748,M748)-1,"")</f>
        <v/>
      </c>
      <c r="O748" s="70" t="str">
        <f>IF(AND(C748="Abierto",D748="Alta"),A748,"")</f>
        <v/>
      </c>
      <c r="P748" s="70" t="str">
        <f ca="1">IF(AND(C748="Abierto",D748="Alta"),TODAY()-E748,"")</f>
        <v/>
      </c>
      <c r="Q748" s="70" t="str">
        <f>IF(AND(C748="Abierto",D748="Alta"),RANK(P748,$P$13:$P$787,0)+COUNTIF($P$13:P748,P748)-1+MAX(N:N),"")</f>
        <v/>
      </c>
      <c r="R748" s="70" t="str">
        <f>IF(AND(C748="Abierto",D748="Media"),A748,"")</f>
        <v/>
      </c>
      <c r="S748" s="70" t="str">
        <f ca="1">IF(AND(C748="Abierto",D748="Media"),TODAY()-E748,"")</f>
        <v/>
      </c>
      <c r="T748" s="70" t="str">
        <f>IF(AND(C748="Abierto",D748="Media"),RANK(S748,$S$13:$S$787,0)+COUNTIF($S$13:S748,S748)-1+MAX(N:N,Q:Q),"")</f>
        <v/>
      </c>
      <c r="U748" s="70" t="str">
        <f>IF(AND(C748="Abierto",D748="Baja"),A748,"")</f>
        <v/>
      </c>
      <c r="V748" s="70" t="str">
        <f ca="1">IF(AND(C748="Abierto",D748="Baja"),TODAY()-E748,"")</f>
        <v/>
      </c>
      <c r="W748" s="70" t="str">
        <f>IF(AND(C748="Abierto",D748="Baja"),RANK(V748,$V$13:$V$787,0)+COUNTIF($V$13:V748,V748)-1+MAX(N:N,Q:Q,T:T),"")</f>
        <v/>
      </c>
      <c r="X748" s="83" t="str">
        <f>IF(OR(C748="Resuelto",C748=""),"",SUM(N748,Q748,T748,W748))</f>
        <v/>
      </c>
      <c r="Y748" s="83" t="str">
        <f>IF(OR(C748="Resuelto",C748=""),"",SUM(M748,P748,S748,V748))</f>
        <v/>
      </c>
      <c r="Z748" s="83" t="str">
        <f>IF(OR(C748="Resuelto",C748=""),"",SUM(L748,O748,R748,U748))</f>
        <v/>
      </c>
      <c r="AA748" s="16">
        <v>957</v>
      </c>
      <c r="AB748" s="16" t="str">
        <f t="shared" si="28"/>
        <v/>
      </c>
      <c r="AC748" s="71" t="str">
        <f t="shared" si="29"/>
        <v/>
      </c>
      <c r="AH748" s="74" t="str">
        <f>IF(AI748="","",MAX($AH$5:AH747)+1)</f>
        <v/>
      </c>
      <c r="AI748" s="23" t="str">
        <f>IF(G747="","",IF(COUNTIF($AI$11:AI747,G747)=0,G747,""))</f>
        <v/>
      </c>
      <c r="AJ748" s="23" t="str">
        <f t="shared" si="30"/>
        <v/>
      </c>
      <c r="AK748" s="69"/>
    </row>
    <row r="749" spans="1:37" x14ac:dyDescent="0.25">
      <c r="A749" s="81"/>
      <c r="B749" s="81"/>
      <c r="C749" s="81"/>
      <c r="D749" s="81"/>
      <c r="E749" s="80"/>
      <c r="F749" s="80"/>
      <c r="G749" s="81"/>
      <c r="H749" s="80"/>
      <c r="I749" s="82" t="str">
        <f t="shared" si="27"/>
        <v/>
      </c>
      <c r="J749" s="82"/>
      <c r="K749" s="82"/>
      <c r="L749" s="70" t="str">
        <f>IF(AND(C749="Abierto",D749="Urgente"),A749,"")</f>
        <v/>
      </c>
      <c r="M749" s="70" t="str">
        <f ca="1">IF(AND(C749="Abierto",D749="Urgente"),TODAY()-E749,"")</f>
        <v/>
      </c>
      <c r="N749" s="70" t="str">
        <f>IF(AND(C749="Abierto",D749="Urgente"),RANK(M749,$M$13:$M$787,0)+COUNTIF($M$13:M749,M749)-1,"")</f>
        <v/>
      </c>
      <c r="O749" s="70" t="str">
        <f>IF(AND(C749="Abierto",D749="Alta"),A749,"")</f>
        <v/>
      </c>
      <c r="P749" s="70" t="str">
        <f ca="1">IF(AND(C749="Abierto",D749="Alta"),TODAY()-E749,"")</f>
        <v/>
      </c>
      <c r="Q749" s="70" t="str">
        <f>IF(AND(C749="Abierto",D749="Alta"),RANK(P749,$P$13:$P$787,0)+COUNTIF($P$13:P749,P749)-1+MAX(N:N),"")</f>
        <v/>
      </c>
      <c r="R749" s="70" t="str">
        <f>IF(AND(C749="Abierto",D749="Media"),A749,"")</f>
        <v/>
      </c>
      <c r="S749" s="70" t="str">
        <f ca="1">IF(AND(C749="Abierto",D749="Media"),TODAY()-E749,"")</f>
        <v/>
      </c>
      <c r="T749" s="70" t="str">
        <f>IF(AND(C749="Abierto",D749="Media"),RANK(S749,$S$13:$S$787,0)+COUNTIF($S$13:S749,S749)-1+MAX(N:N,Q:Q),"")</f>
        <v/>
      </c>
      <c r="U749" s="70" t="str">
        <f>IF(AND(C749="Abierto",D749="Baja"),A749,"")</f>
        <v/>
      </c>
      <c r="V749" s="70" t="str">
        <f ca="1">IF(AND(C749="Abierto",D749="Baja"),TODAY()-E749,"")</f>
        <v/>
      </c>
      <c r="W749" s="70" t="str">
        <f>IF(AND(C749="Abierto",D749="Baja"),RANK(V749,$V$13:$V$787,0)+COUNTIF($V$13:V749,V749)-1+MAX(N:N,Q:Q,T:T),"")</f>
        <v/>
      </c>
      <c r="X749" s="83" t="str">
        <f>IF(OR(C749="Resuelto",C749=""),"",SUM(N749,Q749,T749,W749))</f>
        <v/>
      </c>
      <c r="Y749" s="83" t="str">
        <f>IF(OR(C749="Resuelto",C749=""),"",SUM(M749,P749,S749,V749))</f>
        <v/>
      </c>
      <c r="Z749" s="83" t="str">
        <f>IF(OR(C749="Resuelto",C749=""),"",SUM(L749,O749,R749,U749))</f>
        <v/>
      </c>
      <c r="AA749" s="16">
        <v>958</v>
      </c>
      <c r="AB749" s="16" t="str">
        <f t="shared" si="28"/>
        <v/>
      </c>
      <c r="AC749" s="71" t="str">
        <f t="shared" si="29"/>
        <v/>
      </c>
      <c r="AH749" s="74" t="str">
        <f>IF(AI749="","",MAX($AH$5:AH748)+1)</f>
        <v/>
      </c>
      <c r="AI749" s="23" t="str">
        <f>IF(G748="","",IF(COUNTIF($AI$11:AI748,G748)=0,G748,""))</f>
        <v/>
      </c>
      <c r="AJ749" s="23" t="str">
        <f t="shared" si="30"/>
        <v/>
      </c>
      <c r="AK749" s="69"/>
    </row>
    <row r="750" spans="1:37" x14ac:dyDescent="0.25">
      <c r="A750" s="81"/>
      <c r="B750" s="81"/>
      <c r="C750" s="81"/>
      <c r="D750" s="81"/>
      <c r="E750" s="80"/>
      <c r="F750" s="80"/>
      <c r="G750" s="81"/>
      <c r="H750" s="80"/>
      <c r="I750" s="82" t="str">
        <f t="shared" si="27"/>
        <v/>
      </c>
      <c r="J750" s="82"/>
      <c r="K750" s="82"/>
      <c r="L750" s="70" t="str">
        <f>IF(AND(C750="Abierto",D750="Urgente"),A750,"")</f>
        <v/>
      </c>
      <c r="M750" s="70" t="str">
        <f ca="1">IF(AND(C750="Abierto",D750="Urgente"),TODAY()-E750,"")</f>
        <v/>
      </c>
      <c r="N750" s="70" t="str">
        <f>IF(AND(C750="Abierto",D750="Urgente"),RANK(M750,$M$13:$M$787,0)+COUNTIF($M$13:M750,M750)-1,"")</f>
        <v/>
      </c>
      <c r="O750" s="70" t="str">
        <f>IF(AND(C750="Abierto",D750="Alta"),A750,"")</f>
        <v/>
      </c>
      <c r="P750" s="70" t="str">
        <f ca="1">IF(AND(C750="Abierto",D750="Alta"),TODAY()-E750,"")</f>
        <v/>
      </c>
      <c r="Q750" s="70" t="str">
        <f>IF(AND(C750="Abierto",D750="Alta"),RANK(P750,$P$13:$P$787,0)+COUNTIF($P$13:P750,P750)-1+MAX(N:N),"")</f>
        <v/>
      </c>
      <c r="R750" s="70" t="str">
        <f>IF(AND(C750="Abierto",D750="Media"),A750,"")</f>
        <v/>
      </c>
      <c r="S750" s="70" t="str">
        <f ca="1">IF(AND(C750="Abierto",D750="Media"),TODAY()-E750,"")</f>
        <v/>
      </c>
      <c r="T750" s="70" t="str">
        <f>IF(AND(C750="Abierto",D750="Media"),RANK(S750,$S$13:$S$787,0)+COUNTIF($S$13:S750,S750)-1+MAX(N:N,Q:Q),"")</f>
        <v/>
      </c>
      <c r="U750" s="70" t="str">
        <f>IF(AND(C750="Abierto",D750="Baja"),A750,"")</f>
        <v/>
      </c>
      <c r="V750" s="70" t="str">
        <f ca="1">IF(AND(C750="Abierto",D750="Baja"),TODAY()-E750,"")</f>
        <v/>
      </c>
      <c r="W750" s="70" t="str">
        <f>IF(AND(C750="Abierto",D750="Baja"),RANK(V750,$V$13:$V$787,0)+COUNTIF($V$13:V750,V750)-1+MAX(N:N,Q:Q,T:T),"")</f>
        <v/>
      </c>
      <c r="X750" s="83" t="str">
        <f>IF(OR(C750="Resuelto",C750=""),"",SUM(N750,Q750,T750,W750))</f>
        <v/>
      </c>
      <c r="Y750" s="83" t="str">
        <f>IF(OR(C750="Resuelto",C750=""),"",SUM(M750,P750,S750,V750))</f>
        <v/>
      </c>
      <c r="Z750" s="83" t="str">
        <f>IF(OR(C750="Resuelto",C750=""),"",SUM(L750,O750,R750,U750))</f>
        <v/>
      </c>
      <c r="AA750" s="16">
        <v>959</v>
      </c>
      <c r="AB750" s="16" t="str">
        <f t="shared" si="28"/>
        <v/>
      </c>
      <c r="AC750" s="71" t="str">
        <f t="shared" si="29"/>
        <v/>
      </c>
      <c r="AH750" s="74" t="str">
        <f>IF(AI750="","",MAX($AH$5:AH749)+1)</f>
        <v/>
      </c>
      <c r="AI750" s="23" t="str">
        <f>IF(G749="","",IF(COUNTIF($AI$11:AI749,G749)=0,G749,""))</f>
        <v/>
      </c>
      <c r="AJ750" s="23" t="str">
        <f t="shared" si="30"/>
        <v/>
      </c>
      <c r="AK750" s="69"/>
    </row>
    <row r="751" spans="1:37" x14ac:dyDescent="0.25">
      <c r="A751" s="81"/>
      <c r="B751" s="81"/>
      <c r="C751" s="81"/>
      <c r="D751" s="81"/>
      <c r="E751" s="80"/>
      <c r="F751" s="80"/>
      <c r="G751" s="81"/>
      <c r="H751" s="80"/>
      <c r="I751" s="82" t="str">
        <f t="shared" si="27"/>
        <v/>
      </c>
      <c r="J751" s="82"/>
      <c r="K751" s="82"/>
      <c r="L751" s="70" t="str">
        <f>IF(AND(C751="Abierto",D751="Urgente"),A751,"")</f>
        <v/>
      </c>
      <c r="M751" s="70" t="str">
        <f ca="1">IF(AND(C751="Abierto",D751="Urgente"),TODAY()-E751,"")</f>
        <v/>
      </c>
      <c r="N751" s="70" t="str">
        <f>IF(AND(C751="Abierto",D751="Urgente"),RANK(M751,$M$13:$M$787,0)+COUNTIF($M$13:M751,M751)-1,"")</f>
        <v/>
      </c>
      <c r="O751" s="70" t="str">
        <f>IF(AND(C751="Abierto",D751="Alta"),A751,"")</f>
        <v/>
      </c>
      <c r="P751" s="70" t="str">
        <f ca="1">IF(AND(C751="Abierto",D751="Alta"),TODAY()-E751,"")</f>
        <v/>
      </c>
      <c r="Q751" s="70" t="str">
        <f>IF(AND(C751="Abierto",D751="Alta"),RANK(P751,$P$13:$P$787,0)+COUNTIF($P$13:P751,P751)-1+MAX(N:N),"")</f>
        <v/>
      </c>
      <c r="R751" s="70" t="str">
        <f>IF(AND(C751="Abierto",D751="Media"),A751,"")</f>
        <v/>
      </c>
      <c r="S751" s="70" t="str">
        <f ca="1">IF(AND(C751="Abierto",D751="Media"),TODAY()-E751,"")</f>
        <v/>
      </c>
      <c r="T751" s="70" t="str">
        <f>IF(AND(C751="Abierto",D751="Media"),RANK(S751,$S$13:$S$787,0)+COUNTIF($S$13:S751,S751)-1+MAX(N:N,Q:Q),"")</f>
        <v/>
      </c>
      <c r="U751" s="70" t="str">
        <f>IF(AND(C751="Abierto",D751="Baja"),A751,"")</f>
        <v/>
      </c>
      <c r="V751" s="70" t="str">
        <f ca="1">IF(AND(C751="Abierto",D751="Baja"),TODAY()-E751,"")</f>
        <v/>
      </c>
      <c r="W751" s="70" t="str">
        <f>IF(AND(C751="Abierto",D751="Baja"),RANK(V751,$V$13:$V$787,0)+COUNTIF($V$13:V751,V751)-1+MAX(N:N,Q:Q,T:T),"")</f>
        <v/>
      </c>
      <c r="X751" s="83" t="str">
        <f>IF(OR(C751="Resuelto",C751=""),"",SUM(N751,Q751,T751,W751))</f>
        <v/>
      </c>
      <c r="Y751" s="83" t="str">
        <f>IF(OR(C751="Resuelto",C751=""),"",SUM(M751,P751,S751,V751))</f>
        <v/>
      </c>
      <c r="Z751" s="83" t="str">
        <f>IF(OR(C751="Resuelto",C751=""),"",SUM(L751,O751,R751,U751))</f>
        <v/>
      </c>
      <c r="AA751" s="16">
        <v>960</v>
      </c>
      <c r="AB751" s="16" t="str">
        <f t="shared" si="28"/>
        <v/>
      </c>
      <c r="AC751" s="71" t="str">
        <f t="shared" si="29"/>
        <v/>
      </c>
      <c r="AH751" s="74" t="str">
        <f>IF(AI751="","",MAX($AH$5:AH750)+1)</f>
        <v/>
      </c>
      <c r="AI751" s="23" t="str">
        <f>IF(G750="","",IF(COUNTIF($AI$11:AI750,G750)=0,G750,""))</f>
        <v/>
      </c>
      <c r="AJ751" s="23" t="str">
        <f t="shared" si="30"/>
        <v/>
      </c>
      <c r="AK751" s="69"/>
    </row>
    <row r="752" spans="1:37" x14ac:dyDescent="0.25">
      <c r="A752" s="81"/>
      <c r="B752" s="81"/>
      <c r="C752" s="81"/>
      <c r="D752" s="81"/>
      <c r="E752" s="80"/>
      <c r="F752" s="80"/>
      <c r="G752" s="81"/>
      <c r="H752" s="80"/>
      <c r="I752" s="82" t="str">
        <f t="shared" si="27"/>
        <v/>
      </c>
      <c r="J752" s="82"/>
      <c r="K752" s="82"/>
      <c r="L752" s="70" t="str">
        <f>IF(AND(C752="Abierto",D752="Urgente"),A752,"")</f>
        <v/>
      </c>
      <c r="M752" s="70" t="str">
        <f ca="1">IF(AND(C752="Abierto",D752="Urgente"),TODAY()-E752,"")</f>
        <v/>
      </c>
      <c r="N752" s="70" t="str">
        <f>IF(AND(C752="Abierto",D752="Urgente"),RANK(M752,$M$13:$M$787,0)+COUNTIF($M$13:M752,M752)-1,"")</f>
        <v/>
      </c>
      <c r="O752" s="70" t="str">
        <f>IF(AND(C752="Abierto",D752="Alta"),A752,"")</f>
        <v/>
      </c>
      <c r="P752" s="70" t="str">
        <f ca="1">IF(AND(C752="Abierto",D752="Alta"),TODAY()-E752,"")</f>
        <v/>
      </c>
      <c r="Q752" s="70" t="str">
        <f>IF(AND(C752="Abierto",D752="Alta"),RANK(P752,$P$13:$P$787,0)+COUNTIF($P$13:P752,P752)-1+MAX(N:N),"")</f>
        <v/>
      </c>
      <c r="R752" s="70" t="str">
        <f>IF(AND(C752="Abierto",D752="Media"),A752,"")</f>
        <v/>
      </c>
      <c r="S752" s="70" t="str">
        <f ca="1">IF(AND(C752="Abierto",D752="Media"),TODAY()-E752,"")</f>
        <v/>
      </c>
      <c r="T752" s="70" t="str">
        <f>IF(AND(C752="Abierto",D752="Media"),RANK(S752,$S$13:$S$787,0)+COUNTIF($S$13:S752,S752)-1+MAX(N:N,Q:Q),"")</f>
        <v/>
      </c>
      <c r="U752" s="70" t="str">
        <f>IF(AND(C752="Abierto",D752="Baja"),A752,"")</f>
        <v/>
      </c>
      <c r="V752" s="70" t="str">
        <f ca="1">IF(AND(C752="Abierto",D752="Baja"),TODAY()-E752,"")</f>
        <v/>
      </c>
      <c r="W752" s="70" t="str">
        <f>IF(AND(C752="Abierto",D752="Baja"),RANK(V752,$V$13:$V$787,0)+COUNTIF($V$13:V752,V752)-1+MAX(N:N,Q:Q,T:T),"")</f>
        <v/>
      </c>
      <c r="X752" s="83" t="str">
        <f>IF(OR(C752="Resuelto",C752=""),"",SUM(N752,Q752,T752,W752))</f>
        <v/>
      </c>
      <c r="Y752" s="83" t="str">
        <f>IF(OR(C752="Resuelto",C752=""),"",SUM(M752,P752,S752,V752))</f>
        <v/>
      </c>
      <c r="Z752" s="83" t="str">
        <f>IF(OR(C752="Resuelto",C752=""),"",SUM(L752,O752,R752,U752))</f>
        <v/>
      </c>
      <c r="AA752" s="16">
        <v>961</v>
      </c>
      <c r="AB752" s="16" t="str">
        <f t="shared" si="28"/>
        <v/>
      </c>
      <c r="AC752" s="71" t="str">
        <f t="shared" si="29"/>
        <v/>
      </c>
      <c r="AH752" s="74" t="str">
        <f>IF(AI752="","",MAX($AH$5:AH751)+1)</f>
        <v/>
      </c>
      <c r="AI752" s="23" t="str">
        <f>IF(G751="","",IF(COUNTIF($AI$11:AI751,G751)=0,G751,""))</f>
        <v/>
      </c>
      <c r="AJ752" s="23" t="str">
        <f t="shared" si="30"/>
        <v/>
      </c>
      <c r="AK752" s="69"/>
    </row>
    <row r="753" spans="1:37" x14ac:dyDescent="0.25">
      <c r="A753" s="81"/>
      <c r="B753" s="81"/>
      <c r="C753" s="81"/>
      <c r="D753" s="81"/>
      <c r="E753" s="80"/>
      <c r="F753" s="80"/>
      <c r="G753" s="81"/>
      <c r="H753" s="80"/>
      <c r="I753" s="82" t="str">
        <f t="shared" si="27"/>
        <v/>
      </c>
      <c r="J753" s="82"/>
      <c r="K753" s="82"/>
      <c r="L753" s="70" t="str">
        <f>IF(AND(C753="Abierto",D753="Urgente"),A753,"")</f>
        <v/>
      </c>
      <c r="M753" s="70" t="str">
        <f ca="1">IF(AND(C753="Abierto",D753="Urgente"),TODAY()-E753,"")</f>
        <v/>
      </c>
      <c r="N753" s="70" t="str">
        <f>IF(AND(C753="Abierto",D753="Urgente"),RANK(M753,$M$13:$M$787,0)+COUNTIF($M$13:M753,M753)-1,"")</f>
        <v/>
      </c>
      <c r="O753" s="70" t="str">
        <f>IF(AND(C753="Abierto",D753="Alta"),A753,"")</f>
        <v/>
      </c>
      <c r="P753" s="70" t="str">
        <f ca="1">IF(AND(C753="Abierto",D753="Alta"),TODAY()-E753,"")</f>
        <v/>
      </c>
      <c r="Q753" s="70" t="str">
        <f>IF(AND(C753="Abierto",D753="Alta"),RANK(P753,$P$13:$P$787,0)+COUNTIF($P$13:P753,P753)-1+MAX(N:N),"")</f>
        <v/>
      </c>
      <c r="R753" s="70" t="str">
        <f>IF(AND(C753="Abierto",D753="Media"),A753,"")</f>
        <v/>
      </c>
      <c r="S753" s="70" t="str">
        <f ca="1">IF(AND(C753="Abierto",D753="Media"),TODAY()-E753,"")</f>
        <v/>
      </c>
      <c r="T753" s="70" t="str">
        <f>IF(AND(C753="Abierto",D753="Media"),RANK(S753,$S$13:$S$787,0)+COUNTIF($S$13:S753,S753)-1+MAX(N:N,Q:Q),"")</f>
        <v/>
      </c>
      <c r="U753" s="70" t="str">
        <f>IF(AND(C753="Abierto",D753="Baja"),A753,"")</f>
        <v/>
      </c>
      <c r="V753" s="70" t="str">
        <f ca="1">IF(AND(C753="Abierto",D753="Baja"),TODAY()-E753,"")</f>
        <v/>
      </c>
      <c r="W753" s="70" t="str">
        <f>IF(AND(C753="Abierto",D753="Baja"),RANK(V753,$V$13:$V$787,0)+COUNTIF($V$13:V753,V753)-1+MAX(N:N,Q:Q,T:T),"")</f>
        <v/>
      </c>
      <c r="X753" s="83" t="str">
        <f>IF(OR(C753="Resuelto",C753=""),"",SUM(N753,Q753,T753,W753))</f>
        <v/>
      </c>
      <c r="Y753" s="83" t="str">
        <f>IF(OR(C753="Resuelto",C753=""),"",SUM(M753,P753,S753,V753))</f>
        <v/>
      </c>
      <c r="Z753" s="83" t="str">
        <f>IF(OR(C753="Resuelto",C753=""),"",SUM(L753,O753,R753,U753))</f>
        <v/>
      </c>
      <c r="AA753" s="16">
        <v>962</v>
      </c>
      <c r="AB753" s="16" t="str">
        <f t="shared" si="28"/>
        <v/>
      </c>
      <c r="AC753" s="71" t="str">
        <f t="shared" si="29"/>
        <v/>
      </c>
      <c r="AH753" s="74" t="str">
        <f>IF(AI753="","",MAX($AH$5:AH752)+1)</f>
        <v/>
      </c>
      <c r="AI753" s="23" t="str">
        <f>IF(G752="","",IF(COUNTIF($AI$11:AI752,G752)=0,G752,""))</f>
        <v/>
      </c>
      <c r="AJ753" s="23" t="str">
        <f t="shared" si="30"/>
        <v/>
      </c>
      <c r="AK753" s="69"/>
    </row>
    <row r="754" spans="1:37" x14ac:dyDescent="0.25">
      <c r="A754" s="81"/>
      <c r="B754" s="81"/>
      <c r="C754" s="81"/>
      <c r="D754" s="81"/>
      <c r="E754" s="80"/>
      <c r="F754" s="80"/>
      <c r="G754" s="81"/>
      <c r="H754" s="80"/>
      <c r="I754" s="82" t="str">
        <f t="shared" si="27"/>
        <v/>
      </c>
      <c r="J754" s="82"/>
      <c r="K754" s="82"/>
      <c r="L754" s="70" t="str">
        <f>IF(AND(C754="Abierto",D754="Urgente"),A754,"")</f>
        <v/>
      </c>
      <c r="M754" s="70" t="str">
        <f ca="1">IF(AND(C754="Abierto",D754="Urgente"),TODAY()-E754,"")</f>
        <v/>
      </c>
      <c r="N754" s="70" t="str">
        <f>IF(AND(C754="Abierto",D754="Urgente"),RANK(M754,$M$13:$M$787,0)+COUNTIF($M$13:M754,M754)-1,"")</f>
        <v/>
      </c>
      <c r="O754" s="70" t="str">
        <f>IF(AND(C754="Abierto",D754="Alta"),A754,"")</f>
        <v/>
      </c>
      <c r="P754" s="70" t="str">
        <f ca="1">IF(AND(C754="Abierto",D754="Alta"),TODAY()-E754,"")</f>
        <v/>
      </c>
      <c r="Q754" s="70" t="str">
        <f>IF(AND(C754="Abierto",D754="Alta"),RANK(P754,$P$13:$P$787,0)+COUNTIF($P$13:P754,P754)-1+MAX(N:N),"")</f>
        <v/>
      </c>
      <c r="R754" s="70" t="str">
        <f>IF(AND(C754="Abierto",D754="Media"),A754,"")</f>
        <v/>
      </c>
      <c r="S754" s="70" t="str">
        <f ca="1">IF(AND(C754="Abierto",D754="Media"),TODAY()-E754,"")</f>
        <v/>
      </c>
      <c r="T754" s="70" t="str">
        <f>IF(AND(C754="Abierto",D754="Media"),RANK(S754,$S$13:$S$787,0)+COUNTIF($S$13:S754,S754)-1+MAX(N:N,Q:Q),"")</f>
        <v/>
      </c>
      <c r="U754" s="70" t="str">
        <f>IF(AND(C754="Abierto",D754="Baja"),A754,"")</f>
        <v/>
      </c>
      <c r="V754" s="70" t="str">
        <f ca="1">IF(AND(C754="Abierto",D754="Baja"),TODAY()-E754,"")</f>
        <v/>
      </c>
      <c r="W754" s="70" t="str">
        <f>IF(AND(C754="Abierto",D754="Baja"),RANK(V754,$V$13:$V$787,0)+COUNTIF($V$13:V754,V754)-1+MAX(N:N,Q:Q,T:T),"")</f>
        <v/>
      </c>
      <c r="X754" s="83" t="str">
        <f>IF(OR(C754="Resuelto",C754=""),"",SUM(N754,Q754,T754,W754))</f>
        <v/>
      </c>
      <c r="Y754" s="83" t="str">
        <f>IF(OR(C754="Resuelto",C754=""),"",SUM(M754,P754,S754,V754))</f>
        <v/>
      </c>
      <c r="Z754" s="83" t="str">
        <f>IF(OR(C754="Resuelto",C754=""),"",SUM(L754,O754,R754,U754))</f>
        <v/>
      </c>
      <c r="AA754" s="16">
        <v>963</v>
      </c>
      <c r="AB754" s="16" t="str">
        <f t="shared" si="28"/>
        <v/>
      </c>
      <c r="AC754" s="71" t="str">
        <f t="shared" si="29"/>
        <v/>
      </c>
      <c r="AH754" s="74" t="str">
        <f>IF(AI754="","",MAX($AH$5:AH753)+1)</f>
        <v/>
      </c>
      <c r="AI754" s="23" t="str">
        <f>IF(G753="","",IF(COUNTIF($AI$11:AI753,G753)=0,G753,""))</f>
        <v/>
      </c>
      <c r="AJ754" s="23" t="str">
        <f t="shared" si="30"/>
        <v/>
      </c>
      <c r="AK754" s="69"/>
    </row>
    <row r="755" spans="1:37" x14ac:dyDescent="0.25">
      <c r="A755" s="81"/>
      <c r="B755" s="81"/>
      <c r="C755" s="81"/>
      <c r="D755" s="81"/>
      <c r="E755" s="80"/>
      <c r="F755" s="80"/>
      <c r="G755" s="81"/>
      <c r="H755" s="80"/>
      <c r="I755" s="82" t="str">
        <f t="shared" si="27"/>
        <v/>
      </c>
      <c r="J755" s="82"/>
      <c r="K755" s="82"/>
      <c r="L755" s="70" t="str">
        <f>IF(AND(C755="Abierto",D755="Urgente"),A755,"")</f>
        <v/>
      </c>
      <c r="M755" s="70" t="str">
        <f ca="1">IF(AND(C755="Abierto",D755="Urgente"),TODAY()-E755,"")</f>
        <v/>
      </c>
      <c r="N755" s="70" t="str">
        <f>IF(AND(C755="Abierto",D755="Urgente"),RANK(M755,$M$13:$M$787,0)+COUNTIF($M$13:M755,M755)-1,"")</f>
        <v/>
      </c>
      <c r="O755" s="70" t="str">
        <f>IF(AND(C755="Abierto",D755="Alta"),A755,"")</f>
        <v/>
      </c>
      <c r="P755" s="70" t="str">
        <f ca="1">IF(AND(C755="Abierto",D755="Alta"),TODAY()-E755,"")</f>
        <v/>
      </c>
      <c r="Q755" s="70" t="str">
        <f>IF(AND(C755="Abierto",D755="Alta"),RANK(P755,$P$13:$P$787,0)+COUNTIF($P$13:P755,P755)-1+MAX(N:N),"")</f>
        <v/>
      </c>
      <c r="R755" s="70" t="str">
        <f>IF(AND(C755="Abierto",D755="Media"),A755,"")</f>
        <v/>
      </c>
      <c r="S755" s="70" t="str">
        <f ca="1">IF(AND(C755="Abierto",D755="Media"),TODAY()-E755,"")</f>
        <v/>
      </c>
      <c r="T755" s="70" t="str">
        <f>IF(AND(C755="Abierto",D755="Media"),RANK(S755,$S$13:$S$787,0)+COUNTIF($S$13:S755,S755)-1+MAX(N:N,Q:Q),"")</f>
        <v/>
      </c>
      <c r="U755" s="70" t="str">
        <f>IF(AND(C755="Abierto",D755="Baja"),A755,"")</f>
        <v/>
      </c>
      <c r="V755" s="70" t="str">
        <f ca="1">IF(AND(C755="Abierto",D755="Baja"),TODAY()-E755,"")</f>
        <v/>
      </c>
      <c r="W755" s="70" t="str">
        <f>IF(AND(C755="Abierto",D755="Baja"),RANK(V755,$V$13:$V$787,0)+COUNTIF($V$13:V755,V755)-1+MAX(N:N,Q:Q,T:T),"")</f>
        <v/>
      </c>
      <c r="X755" s="83" t="str">
        <f>IF(OR(C755="Resuelto",C755=""),"",SUM(N755,Q755,T755,W755))</f>
        <v/>
      </c>
      <c r="Y755" s="83" t="str">
        <f>IF(OR(C755="Resuelto",C755=""),"",SUM(M755,P755,S755,V755))</f>
        <v/>
      </c>
      <c r="Z755" s="83" t="str">
        <f>IF(OR(C755="Resuelto",C755=""),"",SUM(L755,O755,R755,U755))</f>
        <v/>
      </c>
      <c r="AA755" s="16">
        <v>964</v>
      </c>
      <c r="AB755" s="16" t="str">
        <f t="shared" si="28"/>
        <v/>
      </c>
      <c r="AC755" s="71" t="str">
        <f t="shared" si="29"/>
        <v/>
      </c>
      <c r="AH755" s="74" t="str">
        <f>IF(AI755="","",MAX($AH$5:AH754)+1)</f>
        <v/>
      </c>
      <c r="AI755" s="23" t="str">
        <f>IF(G754="","",IF(COUNTIF($AI$11:AI754,G754)=0,G754,""))</f>
        <v/>
      </c>
      <c r="AJ755" s="23" t="str">
        <f t="shared" si="30"/>
        <v/>
      </c>
      <c r="AK755" s="69"/>
    </row>
    <row r="756" spans="1:37" x14ac:dyDescent="0.25">
      <c r="A756" s="81"/>
      <c r="B756" s="81"/>
      <c r="C756" s="81"/>
      <c r="D756" s="81"/>
      <c r="E756" s="80"/>
      <c r="F756" s="80"/>
      <c r="G756" s="81"/>
      <c r="H756" s="80"/>
      <c r="I756" s="82" t="str">
        <f t="shared" si="27"/>
        <v/>
      </c>
      <c r="J756" s="82"/>
      <c r="K756" s="82"/>
      <c r="L756" s="70" t="str">
        <f>IF(AND(C756="Abierto",D756="Urgente"),A756,"")</f>
        <v/>
      </c>
      <c r="M756" s="70" t="str">
        <f ca="1">IF(AND(C756="Abierto",D756="Urgente"),TODAY()-E756,"")</f>
        <v/>
      </c>
      <c r="N756" s="70" t="str">
        <f>IF(AND(C756="Abierto",D756="Urgente"),RANK(M756,$M$13:$M$787,0)+COUNTIF($M$13:M756,M756)-1,"")</f>
        <v/>
      </c>
      <c r="O756" s="70" t="str">
        <f>IF(AND(C756="Abierto",D756="Alta"),A756,"")</f>
        <v/>
      </c>
      <c r="P756" s="70" t="str">
        <f ca="1">IF(AND(C756="Abierto",D756="Alta"),TODAY()-E756,"")</f>
        <v/>
      </c>
      <c r="Q756" s="70" t="str">
        <f>IF(AND(C756="Abierto",D756="Alta"),RANK(P756,$P$13:$P$787,0)+COUNTIF($P$13:P756,P756)-1+MAX(N:N),"")</f>
        <v/>
      </c>
      <c r="R756" s="70" t="str">
        <f>IF(AND(C756="Abierto",D756="Media"),A756,"")</f>
        <v/>
      </c>
      <c r="S756" s="70" t="str">
        <f ca="1">IF(AND(C756="Abierto",D756="Media"),TODAY()-E756,"")</f>
        <v/>
      </c>
      <c r="T756" s="70" t="str">
        <f>IF(AND(C756="Abierto",D756="Media"),RANK(S756,$S$13:$S$787,0)+COUNTIF($S$13:S756,S756)-1+MAX(N:N,Q:Q),"")</f>
        <v/>
      </c>
      <c r="U756" s="70" t="str">
        <f>IF(AND(C756="Abierto",D756="Baja"),A756,"")</f>
        <v/>
      </c>
      <c r="V756" s="70" t="str">
        <f ca="1">IF(AND(C756="Abierto",D756="Baja"),TODAY()-E756,"")</f>
        <v/>
      </c>
      <c r="W756" s="70" t="str">
        <f>IF(AND(C756="Abierto",D756="Baja"),RANK(V756,$V$13:$V$787,0)+COUNTIF($V$13:V756,V756)-1+MAX(N:N,Q:Q,T:T),"")</f>
        <v/>
      </c>
      <c r="X756" s="83" t="str">
        <f>IF(OR(C756="Resuelto",C756=""),"",SUM(N756,Q756,T756,W756))</f>
        <v/>
      </c>
      <c r="Y756" s="83" t="str">
        <f>IF(OR(C756="Resuelto",C756=""),"",SUM(M756,P756,S756,V756))</f>
        <v/>
      </c>
      <c r="Z756" s="83" t="str">
        <f>IF(OR(C756="Resuelto",C756=""),"",SUM(L756,O756,R756,U756))</f>
        <v/>
      </c>
      <c r="AA756" s="16">
        <v>965</v>
      </c>
      <c r="AB756" s="16" t="str">
        <f t="shared" si="28"/>
        <v/>
      </c>
      <c r="AC756" s="71" t="str">
        <f t="shared" si="29"/>
        <v/>
      </c>
      <c r="AH756" s="74" t="str">
        <f>IF(AI756="","",MAX($AH$5:AH755)+1)</f>
        <v/>
      </c>
      <c r="AI756" s="23" t="str">
        <f>IF(G755="","",IF(COUNTIF($AI$11:AI755,G755)=0,G755,""))</f>
        <v/>
      </c>
      <c r="AJ756" s="23" t="str">
        <f t="shared" si="30"/>
        <v/>
      </c>
      <c r="AK756" s="69"/>
    </row>
    <row r="757" spans="1:37" x14ac:dyDescent="0.25">
      <c r="A757" s="81"/>
      <c r="B757" s="81"/>
      <c r="C757" s="81"/>
      <c r="D757" s="81"/>
      <c r="E757" s="80"/>
      <c r="F757" s="80"/>
      <c r="G757" s="81"/>
      <c r="H757" s="80"/>
      <c r="I757" s="82" t="str">
        <f t="shared" si="27"/>
        <v/>
      </c>
      <c r="J757" s="82"/>
      <c r="K757" s="82"/>
      <c r="L757" s="70" t="str">
        <f>IF(AND(C757="Abierto",D757="Urgente"),A757,"")</f>
        <v/>
      </c>
      <c r="M757" s="70" t="str">
        <f ca="1">IF(AND(C757="Abierto",D757="Urgente"),TODAY()-E757,"")</f>
        <v/>
      </c>
      <c r="N757" s="70" t="str">
        <f>IF(AND(C757="Abierto",D757="Urgente"),RANK(M757,$M$13:$M$787,0)+COUNTIF($M$13:M757,M757)-1,"")</f>
        <v/>
      </c>
      <c r="O757" s="70" t="str">
        <f>IF(AND(C757="Abierto",D757="Alta"),A757,"")</f>
        <v/>
      </c>
      <c r="P757" s="70" t="str">
        <f ca="1">IF(AND(C757="Abierto",D757="Alta"),TODAY()-E757,"")</f>
        <v/>
      </c>
      <c r="Q757" s="70" t="str">
        <f>IF(AND(C757="Abierto",D757="Alta"),RANK(P757,$P$13:$P$787,0)+COUNTIF($P$13:P757,P757)-1+MAX(N:N),"")</f>
        <v/>
      </c>
      <c r="R757" s="70" t="str">
        <f>IF(AND(C757="Abierto",D757="Media"),A757,"")</f>
        <v/>
      </c>
      <c r="S757" s="70" t="str">
        <f ca="1">IF(AND(C757="Abierto",D757="Media"),TODAY()-E757,"")</f>
        <v/>
      </c>
      <c r="T757" s="70" t="str">
        <f>IF(AND(C757="Abierto",D757="Media"),RANK(S757,$S$13:$S$787,0)+COUNTIF($S$13:S757,S757)-1+MAX(N:N,Q:Q),"")</f>
        <v/>
      </c>
      <c r="U757" s="70" t="str">
        <f>IF(AND(C757="Abierto",D757="Baja"),A757,"")</f>
        <v/>
      </c>
      <c r="V757" s="70" t="str">
        <f ca="1">IF(AND(C757="Abierto",D757="Baja"),TODAY()-E757,"")</f>
        <v/>
      </c>
      <c r="W757" s="70" t="str">
        <f>IF(AND(C757="Abierto",D757="Baja"),RANK(V757,$V$13:$V$787,0)+COUNTIF($V$13:V757,V757)-1+MAX(N:N,Q:Q,T:T),"")</f>
        <v/>
      </c>
      <c r="X757" s="83" t="str">
        <f>IF(OR(C757="Resuelto",C757=""),"",SUM(N757,Q757,T757,W757))</f>
        <v/>
      </c>
      <c r="Y757" s="83" t="str">
        <f>IF(OR(C757="Resuelto",C757=""),"",SUM(M757,P757,S757,V757))</f>
        <v/>
      </c>
      <c r="Z757" s="83" t="str">
        <f>IF(OR(C757="Resuelto",C757=""),"",SUM(L757,O757,R757,U757))</f>
        <v/>
      </c>
      <c r="AA757" s="16">
        <v>966</v>
      </c>
      <c r="AB757" s="16" t="str">
        <f t="shared" si="28"/>
        <v/>
      </c>
      <c r="AC757" s="71" t="str">
        <f t="shared" si="29"/>
        <v/>
      </c>
      <c r="AH757" s="74" t="str">
        <f>IF(AI757="","",MAX($AH$5:AH756)+1)</f>
        <v/>
      </c>
      <c r="AI757" s="23" t="str">
        <f>IF(G756="","",IF(COUNTIF($AI$11:AI756,G756)=0,G756,""))</f>
        <v/>
      </c>
      <c r="AJ757" s="23" t="str">
        <f t="shared" si="30"/>
        <v/>
      </c>
      <c r="AK757" s="69"/>
    </row>
    <row r="758" spans="1:37" x14ac:dyDescent="0.25">
      <c r="A758" s="81"/>
      <c r="B758" s="81"/>
      <c r="C758" s="81"/>
      <c r="D758" s="81"/>
      <c r="E758" s="80"/>
      <c r="F758" s="80"/>
      <c r="G758" s="81"/>
      <c r="H758" s="80"/>
      <c r="I758" s="82" t="str">
        <f t="shared" si="27"/>
        <v/>
      </c>
      <c r="J758" s="82"/>
      <c r="K758" s="82"/>
      <c r="L758" s="70" t="str">
        <f>IF(AND(C758="Abierto",D758="Urgente"),A758,"")</f>
        <v/>
      </c>
      <c r="M758" s="70" t="str">
        <f ca="1">IF(AND(C758="Abierto",D758="Urgente"),TODAY()-E758,"")</f>
        <v/>
      </c>
      <c r="N758" s="70" t="str">
        <f>IF(AND(C758="Abierto",D758="Urgente"),RANK(M758,$M$13:$M$787,0)+COUNTIF($M$13:M758,M758)-1,"")</f>
        <v/>
      </c>
      <c r="O758" s="70" t="str">
        <f>IF(AND(C758="Abierto",D758="Alta"),A758,"")</f>
        <v/>
      </c>
      <c r="P758" s="70" t="str">
        <f ca="1">IF(AND(C758="Abierto",D758="Alta"),TODAY()-E758,"")</f>
        <v/>
      </c>
      <c r="Q758" s="70" t="str">
        <f>IF(AND(C758="Abierto",D758="Alta"),RANK(P758,$P$13:$P$787,0)+COUNTIF($P$13:P758,P758)-1+MAX(N:N),"")</f>
        <v/>
      </c>
      <c r="R758" s="70" t="str">
        <f>IF(AND(C758="Abierto",D758="Media"),A758,"")</f>
        <v/>
      </c>
      <c r="S758" s="70" t="str">
        <f ca="1">IF(AND(C758="Abierto",D758="Media"),TODAY()-E758,"")</f>
        <v/>
      </c>
      <c r="T758" s="70" t="str">
        <f>IF(AND(C758="Abierto",D758="Media"),RANK(S758,$S$13:$S$787,0)+COUNTIF($S$13:S758,S758)-1+MAX(N:N,Q:Q),"")</f>
        <v/>
      </c>
      <c r="U758" s="70" t="str">
        <f>IF(AND(C758="Abierto",D758="Baja"),A758,"")</f>
        <v/>
      </c>
      <c r="V758" s="70" t="str">
        <f ca="1">IF(AND(C758="Abierto",D758="Baja"),TODAY()-E758,"")</f>
        <v/>
      </c>
      <c r="W758" s="70" t="str">
        <f>IF(AND(C758="Abierto",D758="Baja"),RANK(V758,$V$13:$V$787,0)+COUNTIF($V$13:V758,V758)-1+MAX(N:N,Q:Q,T:T),"")</f>
        <v/>
      </c>
      <c r="X758" s="83" t="str">
        <f>IF(OR(C758="Resuelto",C758=""),"",SUM(N758,Q758,T758,W758))</f>
        <v/>
      </c>
      <c r="Y758" s="83" t="str">
        <f>IF(OR(C758="Resuelto",C758=""),"",SUM(M758,P758,S758,V758))</f>
        <v/>
      </c>
      <c r="Z758" s="83" t="str">
        <f>IF(OR(C758="Resuelto",C758=""),"",SUM(L758,O758,R758,U758))</f>
        <v/>
      </c>
      <c r="AA758" s="16">
        <v>967</v>
      </c>
      <c r="AB758" s="16" t="str">
        <f t="shared" si="28"/>
        <v/>
      </c>
      <c r="AC758" s="71" t="str">
        <f t="shared" si="29"/>
        <v/>
      </c>
      <c r="AH758" s="74" t="str">
        <f>IF(AI758="","",MAX($AH$5:AH757)+1)</f>
        <v/>
      </c>
      <c r="AI758" s="23" t="str">
        <f>IF(G757="","",IF(COUNTIF($AI$11:AI757,G757)=0,G757,""))</f>
        <v/>
      </c>
      <c r="AJ758" s="23" t="str">
        <f t="shared" si="30"/>
        <v/>
      </c>
      <c r="AK758" s="69"/>
    </row>
    <row r="759" spans="1:37" x14ac:dyDescent="0.25">
      <c r="A759" s="81"/>
      <c r="B759" s="81"/>
      <c r="C759" s="81"/>
      <c r="D759" s="81"/>
      <c r="E759" s="80"/>
      <c r="F759" s="80"/>
      <c r="G759" s="81"/>
      <c r="H759" s="80"/>
      <c r="I759" s="82" t="str">
        <f t="shared" si="27"/>
        <v/>
      </c>
      <c r="J759" s="82"/>
      <c r="K759" s="82"/>
      <c r="L759" s="70" t="str">
        <f>IF(AND(C759="Abierto",D759="Urgente"),A759,"")</f>
        <v/>
      </c>
      <c r="M759" s="70" t="str">
        <f ca="1">IF(AND(C759="Abierto",D759="Urgente"),TODAY()-E759,"")</f>
        <v/>
      </c>
      <c r="N759" s="70" t="str">
        <f>IF(AND(C759="Abierto",D759="Urgente"),RANK(M759,$M$13:$M$787,0)+COUNTIF($M$13:M759,M759)-1,"")</f>
        <v/>
      </c>
      <c r="O759" s="70" t="str">
        <f>IF(AND(C759="Abierto",D759="Alta"),A759,"")</f>
        <v/>
      </c>
      <c r="P759" s="70" t="str">
        <f ca="1">IF(AND(C759="Abierto",D759="Alta"),TODAY()-E759,"")</f>
        <v/>
      </c>
      <c r="Q759" s="70" t="str">
        <f>IF(AND(C759="Abierto",D759="Alta"),RANK(P759,$P$13:$P$787,0)+COUNTIF($P$13:P759,P759)-1+MAX(N:N),"")</f>
        <v/>
      </c>
      <c r="R759" s="70" t="str">
        <f>IF(AND(C759="Abierto",D759="Media"),A759,"")</f>
        <v/>
      </c>
      <c r="S759" s="70" t="str">
        <f ca="1">IF(AND(C759="Abierto",D759="Media"),TODAY()-E759,"")</f>
        <v/>
      </c>
      <c r="T759" s="70" t="str">
        <f>IF(AND(C759="Abierto",D759="Media"),RANK(S759,$S$13:$S$787,0)+COUNTIF($S$13:S759,S759)-1+MAX(N:N,Q:Q),"")</f>
        <v/>
      </c>
      <c r="U759" s="70" t="str">
        <f>IF(AND(C759="Abierto",D759="Baja"),A759,"")</f>
        <v/>
      </c>
      <c r="V759" s="70" t="str">
        <f ca="1">IF(AND(C759="Abierto",D759="Baja"),TODAY()-E759,"")</f>
        <v/>
      </c>
      <c r="W759" s="70" t="str">
        <f>IF(AND(C759="Abierto",D759="Baja"),RANK(V759,$V$13:$V$787,0)+COUNTIF($V$13:V759,V759)-1+MAX(N:N,Q:Q,T:T),"")</f>
        <v/>
      </c>
      <c r="X759" s="83" t="str">
        <f>IF(OR(C759="Resuelto",C759=""),"",SUM(N759,Q759,T759,W759))</f>
        <v/>
      </c>
      <c r="Y759" s="83" t="str">
        <f>IF(OR(C759="Resuelto",C759=""),"",SUM(M759,P759,S759,V759))</f>
        <v/>
      </c>
      <c r="Z759" s="83" t="str">
        <f>IF(OR(C759="Resuelto",C759=""),"",SUM(L759,O759,R759,U759))</f>
        <v/>
      </c>
      <c r="AA759" s="16">
        <v>968</v>
      </c>
      <c r="AB759" s="16" t="str">
        <f t="shared" si="28"/>
        <v/>
      </c>
      <c r="AC759" s="71" t="str">
        <f t="shared" si="29"/>
        <v/>
      </c>
      <c r="AH759" s="74" t="str">
        <f>IF(AI759="","",MAX($AH$5:AH758)+1)</f>
        <v/>
      </c>
      <c r="AI759" s="23" t="str">
        <f>IF(G758="","",IF(COUNTIF($AI$11:AI758,G758)=0,G758,""))</f>
        <v/>
      </c>
      <c r="AJ759" s="23" t="str">
        <f t="shared" si="30"/>
        <v/>
      </c>
      <c r="AK759" s="69"/>
    </row>
    <row r="760" spans="1:37" x14ac:dyDescent="0.25">
      <c r="A760" s="81"/>
      <c r="B760" s="81"/>
      <c r="C760" s="81"/>
      <c r="D760" s="81"/>
      <c r="E760" s="80"/>
      <c r="F760" s="80"/>
      <c r="G760" s="81"/>
      <c r="H760" s="80"/>
      <c r="I760" s="82" t="str">
        <f t="shared" si="27"/>
        <v/>
      </c>
      <c r="J760" s="82"/>
      <c r="K760" s="82"/>
      <c r="L760" s="70" t="str">
        <f>IF(AND(C760="Abierto",D760="Urgente"),A760,"")</f>
        <v/>
      </c>
      <c r="M760" s="70" t="str">
        <f ca="1">IF(AND(C760="Abierto",D760="Urgente"),TODAY()-E760,"")</f>
        <v/>
      </c>
      <c r="N760" s="70" t="str">
        <f>IF(AND(C760="Abierto",D760="Urgente"),RANK(M760,$M$13:$M$787,0)+COUNTIF($M$13:M760,M760)-1,"")</f>
        <v/>
      </c>
      <c r="O760" s="70" t="str">
        <f>IF(AND(C760="Abierto",D760="Alta"),A760,"")</f>
        <v/>
      </c>
      <c r="P760" s="70" t="str">
        <f ca="1">IF(AND(C760="Abierto",D760="Alta"),TODAY()-E760,"")</f>
        <v/>
      </c>
      <c r="Q760" s="70" t="str">
        <f>IF(AND(C760="Abierto",D760="Alta"),RANK(P760,$P$13:$P$787,0)+COUNTIF($P$13:P760,P760)-1+MAX(N:N),"")</f>
        <v/>
      </c>
      <c r="R760" s="70" t="str">
        <f>IF(AND(C760="Abierto",D760="Media"),A760,"")</f>
        <v/>
      </c>
      <c r="S760" s="70" t="str">
        <f ca="1">IF(AND(C760="Abierto",D760="Media"),TODAY()-E760,"")</f>
        <v/>
      </c>
      <c r="T760" s="70" t="str">
        <f>IF(AND(C760="Abierto",D760="Media"),RANK(S760,$S$13:$S$787,0)+COUNTIF($S$13:S760,S760)-1+MAX(N:N,Q:Q),"")</f>
        <v/>
      </c>
      <c r="U760" s="70" t="str">
        <f>IF(AND(C760="Abierto",D760="Baja"),A760,"")</f>
        <v/>
      </c>
      <c r="V760" s="70" t="str">
        <f ca="1">IF(AND(C760="Abierto",D760="Baja"),TODAY()-E760,"")</f>
        <v/>
      </c>
      <c r="W760" s="70" t="str">
        <f>IF(AND(C760="Abierto",D760="Baja"),RANK(V760,$V$13:$V$787,0)+COUNTIF($V$13:V760,V760)-1+MAX(N:N,Q:Q,T:T),"")</f>
        <v/>
      </c>
      <c r="X760" s="83" t="str">
        <f>IF(OR(C760="Resuelto",C760=""),"",SUM(N760,Q760,T760,W760))</f>
        <v/>
      </c>
      <c r="Y760" s="83" t="str">
        <f>IF(OR(C760="Resuelto",C760=""),"",SUM(M760,P760,S760,V760))</f>
        <v/>
      </c>
      <c r="Z760" s="83" t="str">
        <f>IF(OR(C760="Resuelto",C760=""),"",SUM(L760,O760,R760,U760))</f>
        <v/>
      </c>
      <c r="AA760" s="16">
        <v>969</v>
      </c>
      <c r="AB760" s="16" t="str">
        <f t="shared" si="28"/>
        <v/>
      </c>
      <c r="AC760" s="71" t="str">
        <f t="shared" si="29"/>
        <v/>
      </c>
      <c r="AH760" s="74" t="str">
        <f>IF(AI760="","",MAX($AH$5:AH759)+1)</f>
        <v/>
      </c>
      <c r="AI760" s="23" t="str">
        <f>IF(G759="","",IF(COUNTIF($AI$11:AI759,G759)=0,G759,""))</f>
        <v/>
      </c>
      <c r="AJ760" s="23" t="str">
        <f t="shared" si="30"/>
        <v/>
      </c>
      <c r="AK760" s="69"/>
    </row>
    <row r="761" spans="1:37" x14ac:dyDescent="0.25">
      <c r="A761" s="81"/>
      <c r="B761" s="81"/>
      <c r="C761" s="81"/>
      <c r="D761" s="81"/>
      <c r="E761" s="80"/>
      <c r="F761" s="80"/>
      <c r="G761" s="81"/>
      <c r="H761" s="80"/>
      <c r="I761" s="82" t="str">
        <f t="shared" si="27"/>
        <v/>
      </c>
      <c r="J761" s="82"/>
      <c r="K761" s="82"/>
      <c r="L761" s="70" t="str">
        <f>IF(AND(C761="Abierto",D761="Urgente"),A761,"")</f>
        <v/>
      </c>
      <c r="M761" s="70" t="str">
        <f ca="1">IF(AND(C761="Abierto",D761="Urgente"),TODAY()-E761,"")</f>
        <v/>
      </c>
      <c r="N761" s="70" t="str">
        <f>IF(AND(C761="Abierto",D761="Urgente"),RANK(M761,$M$13:$M$787,0)+COUNTIF($M$13:M761,M761)-1,"")</f>
        <v/>
      </c>
      <c r="O761" s="70" t="str">
        <f>IF(AND(C761="Abierto",D761="Alta"),A761,"")</f>
        <v/>
      </c>
      <c r="P761" s="70" t="str">
        <f ca="1">IF(AND(C761="Abierto",D761="Alta"),TODAY()-E761,"")</f>
        <v/>
      </c>
      <c r="Q761" s="70" t="str">
        <f>IF(AND(C761="Abierto",D761="Alta"),RANK(P761,$P$13:$P$787,0)+COUNTIF($P$13:P761,P761)-1+MAX(N:N),"")</f>
        <v/>
      </c>
      <c r="R761" s="70" t="str">
        <f>IF(AND(C761="Abierto",D761="Media"),A761,"")</f>
        <v/>
      </c>
      <c r="S761" s="70" t="str">
        <f ca="1">IF(AND(C761="Abierto",D761="Media"),TODAY()-E761,"")</f>
        <v/>
      </c>
      <c r="T761" s="70" t="str">
        <f>IF(AND(C761="Abierto",D761="Media"),RANK(S761,$S$13:$S$787,0)+COUNTIF($S$13:S761,S761)-1+MAX(N:N,Q:Q),"")</f>
        <v/>
      </c>
      <c r="U761" s="70" t="str">
        <f>IF(AND(C761="Abierto",D761="Baja"),A761,"")</f>
        <v/>
      </c>
      <c r="V761" s="70" t="str">
        <f ca="1">IF(AND(C761="Abierto",D761="Baja"),TODAY()-E761,"")</f>
        <v/>
      </c>
      <c r="W761" s="70" t="str">
        <f>IF(AND(C761="Abierto",D761="Baja"),RANK(V761,$V$13:$V$787,0)+COUNTIF($V$13:V761,V761)-1+MAX(N:N,Q:Q,T:T),"")</f>
        <v/>
      </c>
      <c r="X761" s="83" t="str">
        <f>IF(OR(C761="Resuelto",C761=""),"",SUM(N761,Q761,T761,W761))</f>
        <v/>
      </c>
      <c r="Y761" s="83" t="str">
        <f>IF(OR(C761="Resuelto",C761=""),"",SUM(M761,P761,S761,V761))</f>
        <v/>
      </c>
      <c r="Z761" s="83" t="str">
        <f>IF(OR(C761="Resuelto",C761=""),"",SUM(L761,O761,R761,U761))</f>
        <v/>
      </c>
      <c r="AA761" s="16">
        <v>970</v>
      </c>
      <c r="AB761" s="16" t="str">
        <f t="shared" si="28"/>
        <v/>
      </c>
      <c r="AC761" s="71" t="str">
        <f t="shared" si="29"/>
        <v/>
      </c>
      <c r="AH761" s="74" t="str">
        <f>IF(AI761="","",MAX($AH$5:AH760)+1)</f>
        <v/>
      </c>
      <c r="AI761" s="23" t="str">
        <f>IF(G760="","",IF(COUNTIF($AI$11:AI760,G760)=0,G760,""))</f>
        <v/>
      </c>
      <c r="AJ761" s="23" t="str">
        <f t="shared" si="30"/>
        <v/>
      </c>
      <c r="AK761" s="69"/>
    </row>
    <row r="762" spans="1:37" x14ac:dyDescent="0.25">
      <c r="A762" s="81"/>
      <c r="B762" s="81"/>
      <c r="C762" s="81"/>
      <c r="D762" s="81"/>
      <c r="E762" s="80"/>
      <c r="F762" s="80"/>
      <c r="G762" s="81"/>
      <c r="H762" s="80"/>
      <c r="I762" s="82" t="str">
        <f t="shared" si="27"/>
        <v/>
      </c>
      <c r="J762" s="82"/>
      <c r="K762" s="82"/>
      <c r="L762" s="70" t="str">
        <f>IF(AND(C762="Abierto",D762="Urgente"),A762,"")</f>
        <v/>
      </c>
      <c r="M762" s="70" t="str">
        <f ca="1">IF(AND(C762="Abierto",D762="Urgente"),TODAY()-E762,"")</f>
        <v/>
      </c>
      <c r="N762" s="70" t="str">
        <f>IF(AND(C762="Abierto",D762="Urgente"),RANK(M762,$M$13:$M$787,0)+COUNTIF($M$13:M762,M762)-1,"")</f>
        <v/>
      </c>
      <c r="O762" s="70" t="str">
        <f>IF(AND(C762="Abierto",D762="Alta"),A762,"")</f>
        <v/>
      </c>
      <c r="P762" s="70" t="str">
        <f ca="1">IF(AND(C762="Abierto",D762="Alta"),TODAY()-E762,"")</f>
        <v/>
      </c>
      <c r="Q762" s="70" t="str">
        <f>IF(AND(C762="Abierto",D762="Alta"),RANK(P762,$P$13:$P$787,0)+COUNTIF($P$13:P762,P762)-1+MAX(N:N),"")</f>
        <v/>
      </c>
      <c r="R762" s="70" t="str">
        <f>IF(AND(C762="Abierto",D762="Media"),A762,"")</f>
        <v/>
      </c>
      <c r="S762" s="70" t="str">
        <f ca="1">IF(AND(C762="Abierto",D762="Media"),TODAY()-E762,"")</f>
        <v/>
      </c>
      <c r="T762" s="70" t="str">
        <f>IF(AND(C762="Abierto",D762="Media"),RANK(S762,$S$13:$S$787,0)+COUNTIF($S$13:S762,S762)-1+MAX(N:N,Q:Q),"")</f>
        <v/>
      </c>
      <c r="U762" s="70" t="str">
        <f>IF(AND(C762="Abierto",D762="Baja"),A762,"")</f>
        <v/>
      </c>
      <c r="V762" s="70" t="str">
        <f ca="1">IF(AND(C762="Abierto",D762="Baja"),TODAY()-E762,"")</f>
        <v/>
      </c>
      <c r="W762" s="70" t="str">
        <f>IF(AND(C762="Abierto",D762="Baja"),RANK(V762,$V$13:$V$787,0)+COUNTIF($V$13:V762,V762)-1+MAX(N:N,Q:Q,T:T),"")</f>
        <v/>
      </c>
      <c r="X762" s="83" t="str">
        <f>IF(OR(C762="Resuelto",C762=""),"",SUM(N762,Q762,T762,W762))</f>
        <v/>
      </c>
      <c r="Y762" s="83" t="str">
        <f>IF(OR(C762="Resuelto",C762=""),"",SUM(M762,P762,S762,V762))</f>
        <v/>
      </c>
      <c r="Z762" s="83" t="str">
        <f>IF(OR(C762="Resuelto",C762=""),"",SUM(L762,O762,R762,U762))</f>
        <v/>
      </c>
      <c r="AA762" s="16">
        <v>971</v>
      </c>
      <c r="AB762" s="16" t="str">
        <f t="shared" si="28"/>
        <v/>
      </c>
      <c r="AC762" s="71" t="str">
        <f t="shared" si="29"/>
        <v/>
      </c>
      <c r="AH762" s="74" t="str">
        <f>IF(AI762="","",MAX($AH$5:AH761)+1)</f>
        <v/>
      </c>
      <c r="AI762" s="23" t="str">
        <f>IF(G761="","",IF(COUNTIF($AI$11:AI761,G761)=0,G761,""))</f>
        <v/>
      </c>
      <c r="AJ762" s="23" t="str">
        <f t="shared" si="30"/>
        <v/>
      </c>
      <c r="AK762" s="69"/>
    </row>
    <row r="763" spans="1:37" x14ac:dyDescent="0.25">
      <c r="A763" s="81"/>
      <c r="B763" s="81"/>
      <c r="C763" s="81"/>
      <c r="D763" s="81"/>
      <c r="E763" s="80"/>
      <c r="F763" s="80"/>
      <c r="G763" s="81"/>
      <c r="H763" s="80"/>
      <c r="I763" s="82" t="str">
        <f t="shared" si="27"/>
        <v/>
      </c>
      <c r="J763" s="82"/>
      <c r="K763" s="82"/>
      <c r="L763" s="70" t="str">
        <f>IF(AND(C763="Abierto",D763="Urgente"),A763,"")</f>
        <v/>
      </c>
      <c r="M763" s="70" t="str">
        <f ca="1">IF(AND(C763="Abierto",D763="Urgente"),TODAY()-E763,"")</f>
        <v/>
      </c>
      <c r="N763" s="70" t="str">
        <f>IF(AND(C763="Abierto",D763="Urgente"),RANK(M763,$M$13:$M$787,0)+COUNTIF($M$13:M763,M763)-1,"")</f>
        <v/>
      </c>
      <c r="O763" s="70" t="str">
        <f>IF(AND(C763="Abierto",D763="Alta"),A763,"")</f>
        <v/>
      </c>
      <c r="P763" s="70" t="str">
        <f ca="1">IF(AND(C763="Abierto",D763="Alta"),TODAY()-E763,"")</f>
        <v/>
      </c>
      <c r="Q763" s="70" t="str">
        <f>IF(AND(C763="Abierto",D763="Alta"),RANK(P763,$P$13:$P$787,0)+COUNTIF($P$13:P763,P763)-1+MAX(N:N),"")</f>
        <v/>
      </c>
      <c r="R763" s="70" t="str">
        <f>IF(AND(C763="Abierto",D763="Media"),A763,"")</f>
        <v/>
      </c>
      <c r="S763" s="70" t="str">
        <f ca="1">IF(AND(C763="Abierto",D763="Media"),TODAY()-E763,"")</f>
        <v/>
      </c>
      <c r="T763" s="70" t="str">
        <f>IF(AND(C763="Abierto",D763="Media"),RANK(S763,$S$13:$S$787,0)+COUNTIF($S$13:S763,S763)-1+MAX(N:N,Q:Q),"")</f>
        <v/>
      </c>
      <c r="U763" s="70" t="str">
        <f>IF(AND(C763="Abierto",D763="Baja"),A763,"")</f>
        <v/>
      </c>
      <c r="V763" s="70" t="str">
        <f ca="1">IF(AND(C763="Abierto",D763="Baja"),TODAY()-E763,"")</f>
        <v/>
      </c>
      <c r="W763" s="70" t="str">
        <f>IF(AND(C763="Abierto",D763="Baja"),RANK(V763,$V$13:$V$787,0)+COUNTIF($V$13:V763,V763)-1+MAX(N:N,Q:Q,T:T),"")</f>
        <v/>
      </c>
      <c r="X763" s="83" t="str">
        <f>IF(OR(C763="Resuelto",C763=""),"",SUM(N763,Q763,T763,W763))</f>
        <v/>
      </c>
      <c r="Y763" s="83" t="str">
        <f>IF(OR(C763="Resuelto",C763=""),"",SUM(M763,P763,S763,V763))</f>
        <v/>
      </c>
      <c r="Z763" s="83" t="str">
        <f>IF(OR(C763="Resuelto",C763=""),"",SUM(L763,O763,R763,U763))</f>
        <v/>
      </c>
      <c r="AA763" s="16">
        <v>972</v>
      </c>
      <c r="AB763" s="16" t="str">
        <f t="shared" si="28"/>
        <v/>
      </c>
      <c r="AC763" s="71" t="str">
        <f t="shared" si="29"/>
        <v/>
      </c>
      <c r="AH763" s="74" t="str">
        <f>IF(AI763="","",MAX($AH$5:AH762)+1)</f>
        <v/>
      </c>
      <c r="AI763" s="23" t="str">
        <f>IF(G762="","",IF(COUNTIF($AI$11:AI762,G762)=0,G762,""))</f>
        <v/>
      </c>
      <c r="AJ763" s="23" t="str">
        <f t="shared" si="30"/>
        <v/>
      </c>
      <c r="AK763" s="69"/>
    </row>
    <row r="764" spans="1:37" x14ac:dyDescent="0.25">
      <c r="A764" s="81"/>
      <c r="B764" s="81"/>
      <c r="C764" s="81"/>
      <c r="D764" s="81"/>
      <c r="E764" s="80"/>
      <c r="F764" s="80"/>
      <c r="G764" s="81"/>
      <c r="H764" s="80"/>
      <c r="I764" s="82" t="str">
        <f t="shared" si="27"/>
        <v/>
      </c>
      <c r="J764" s="82"/>
      <c r="K764" s="82"/>
      <c r="L764" s="70" t="str">
        <f>IF(AND(C764="Abierto",D764="Urgente"),A764,"")</f>
        <v/>
      </c>
      <c r="M764" s="70" t="str">
        <f ca="1">IF(AND(C764="Abierto",D764="Urgente"),TODAY()-E764,"")</f>
        <v/>
      </c>
      <c r="N764" s="70" t="str">
        <f>IF(AND(C764="Abierto",D764="Urgente"),RANK(M764,$M$13:$M$787,0)+COUNTIF($M$13:M764,M764)-1,"")</f>
        <v/>
      </c>
      <c r="O764" s="70" t="str">
        <f>IF(AND(C764="Abierto",D764="Alta"),A764,"")</f>
        <v/>
      </c>
      <c r="P764" s="70" t="str">
        <f ca="1">IF(AND(C764="Abierto",D764="Alta"),TODAY()-E764,"")</f>
        <v/>
      </c>
      <c r="Q764" s="70" t="str">
        <f>IF(AND(C764="Abierto",D764="Alta"),RANK(P764,$P$13:$P$787,0)+COUNTIF($P$13:P764,P764)-1+MAX(N:N),"")</f>
        <v/>
      </c>
      <c r="R764" s="70" t="str">
        <f>IF(AND(C764="Abierto",D764="Media"),A764,"")</f>
        <v/>
      </c>
      <c r="S764" s="70" t="str">
        <f ca="1">IF(AND(C764="Abierto",D764="Media"),TODAY()-E764,"")</f>
        <v/>
      </c>
      <c r="T764" s="70" t="str">
        <f>IF(AND(C764="Abierto",D764="Media"),RANK(S764,$S$13:$S$787,0)+COUNTIF($S$13:S764,S764)-1+MAX(N:N,Q:Q),"")</f>
        <v/>
      </c>
      <c r="U764" s="70" t="str">
        <f>IF(AND(C764="Abierto",D764="Baja"),A764,"")</f>
        <v/>
      </c>
      <c r="V764" s="70" t="str">
        <f ca="1">IF(AND(C764="Abierto",D764="Baja"),TODAY()-E764,"")</f>
        <v/>
      </c>
      <c r="W764" s="70" t="str">
        <f>IF(AND(C764="Abierto",D764="Baja"),RANK(V764,$V$13:$V$787,0)+COUNTIF($V$13:V764,V764)-1+MAX(N:N,Q:Q,T:T),"")</f>
        <v/>
      </c>
      <c r="X764" s="83" t="str">
        <f>IF(OR(C764="Resuelto",C764=""),"",SUM(N764,Q764,T764,W764))</f>
        <v/>
      </c>
      <c r="Y764" s="83" t="str">
        <f>IF(OR(C764="Resuelto",C764=""),"",SUM(M764,P764,S764,V764))</f>
        <v/>
      </c>
      <c r="Z764" s="83" t="str">
        <f>IF(OR(C764="Resuelto",C764=""),"",SUM(L764,O764,R764,U764))</f>
        <v/>
      </c>
      <c r="AA764" s="16">
        <v>973</v>
      </c>
      <c r="AB764" s="16" t="str">
        <f t="shared" si="28"/>
        <v/>
      </c>
      <c r="AC764" s="71" t="str">
        <f t="shared" si="29"/>
        <v/>
      </c>
      <c r="AH764" s="74" t="str">
        <f>IF(AI764="","",MAX($AH$5:AH763)+1)</f>
        <v/>
      </c>
      <c r="AI764" s="23" t="str">
        <f>IF(G763="","",IF(COUNTIF($AI$11:AI763,G763)=0,G763,""))</f>
        <v/>
      </c>
      <c r="AJ764" s="23" t="str">
        <f t="shared" si="30"/>
        <v/>
      </c>
      <c r="AK764" s="69"/>
    </row>
    <row r="765" spans="1:37" x14ac:dyDescent="0.25">
      <c r="A765" s="81"/>
      <c r="B765" s="81"/>
      <c r="C765" s="81"/>
      <c r="D765" s="81"/>
      <c r="E765" s="80"/>
      <c r="F765" s="80"/>
      <c r="G765" s="81"/>
      <c r="H765" s="80"/>
      <c r="I765" s="82" t="str">
        <f t="shared" si="27"/>
        <v/>
      </c>
      <c r="J765" s="82"/>
      <c r="K765" s="82"/>
      <c r="L765" s="70" t="str">
        <f>IF(AND(C765="Abierto",D765="Urgente"),A765,"")</f>
        <v/>
      </c>
      <c r="M765" s="70" t="str">
        <f ca="1">IF(AND(C765="Abierto",D765="Urgente"),TODAY()-E765,"")</f>
        <v/>
      </c>
      <c r="N765" s="70" t="str">
        <f>IF(AND(C765="Abierto",D765="Urgente"),RANK(M765,$M$13:$M$787,0)+COUNTIF($M$13:M765,M765)-1,"")</f>
        <v/>
      </c>
      <c r="O765" s="70" t="str">
        <f>IF(AND(C765="Abierto",D765="Alta"),A765,"")</f>
        <v/>
      </c>
      <c r="P765" s="70" t="str">
        <f ca="1">IF(AND(C765="Abierto",D765="Alta"),TODAY()-E765,"")</f>
        <v/>
      </c>
      <c r="Q765" s="70" t="str">
        <f>IF(AND(C765="Abierto",D765="Alta"),RANK(P765,$P$13:$P$787,0)+COUNTIF($P$13:P765,P765)-1+MAX(N:N),"")</f>
        <v/>
      </c>
      <c r="R765" s="70" t="str">
        <f>IF(AND(C765="Abierto",D765="Media"),A765,"")</f>
        <v/>
      </c>
      <c r="S765" s="70" t="str">
        <f ca="1">IF(AND(C765="Abierto",D765="Media"),TODAY()-E765,"")</f>
        <v/>
      </c>
      <c r="T765" s="70" t="str">
        <f>IF(AND(C765="Abierto",D765="Media"),RANK(S765,$S$13:$S$787,0)+COUNTIF($S$13:S765,S765)-1+MAX(N:N,Q:Q),"")</f>
        <v/>
      </c>
      <c r="U765" s="70" t="str">
        <f>IF(AND(C765="Abierto",D765="Baja"),A765,"")</f>
        <v/>
      </c>
      <c r="V765" s="70" t="str">
        <f ca="1">IF(AND(C765="Abierto",D765="Baja"),TODAY()-E765,"")</f>
        <v/>
      </c>
      <c r="W765" s="70" t="str">
        <f>IF(AND(C765="Abierto",D765="Baja"),RANK(V765,$V$13:$V$787,0)+COUNTIF($V$13:V765,V765)-1+MAX(N:N,Q:Q,T:T),"")</f>
        <v/>
      </c>
      <c r="X765" s="83" t="str">
        <f>IF(OR(C765="Resuelto",C765=""),"",SUM(N765,Q765,T765,W765))</f>
        <v/>
      </c>
      <c r="Y765" s="83" t="str">
        <f>IF(OR(C765="Resuelto",C765=""),"",SUM(M765,P765,S765,V765))</f>
        <v/>
      </c>
      <c r="Z765" s="83" t="str">
        <f>IF(OR(C765="Resuelto",C765=""),"",SUM(L765,O765,R765,U765))</f>
        <v/>
      </c>
      <c r="AA765" s="16">
        <v>974</v>
      </c>
      <c r="AB765" s="16" t="str">
        <f t="shared" si="28"/>
        <v/>
      </c>
      <c r="AC765" s="71" t="str">
        <f t="shared" si="29"/>
        <v/>
      </c>
      <c r="AH765" s="74" t="str">
        <f>IF(AI765="","",MAX($AH$5:AH764)+1)</f>
        <v/>
      </c>
      <c r="AI765" s="23" t="str">
        <f>IF(G764="","",IF(COUNTIF($AI$11:AI764,G764)=0,G764,""))</f>
        <v/>
      </c>
      <c r="AJ765" s="23" t="str">
        <f t="shared" si="30"/>
        <v/>
      </c>
      <c r="AK765" s="69"/>
    </row>
    <row r="766" spans="1:37" x14ac:dyDescent="0.25">
      <c r="A766" s="81"/>
      <c r="B766" s="81"/>
      <c r="C766" s="81"/>
      <c r="D766" s="81"/>
      <c r="E766" s="80"/>
      <c r="F766" s="80"/>
      <c r="G766" s="81"/>
      <c r="H766" s="80"/>
      <c r="I766" s="82" t="str">
        <f t="shared" si="27"/>
        <v/>
      </c>
      <c r="J766" s="82"/>
      <c r="K766" s="82"/>
      <c r="L766" s="70" t="str">
        <f>IF(AND(C766="Abierto",D766="Urgente"),A766,"")</f>
        <v/>
      </c>
      <c r="M766" s="70" t="str">
        <f ca="1">IF(AND(C766="Abierto",D766="Urgente"),TODAY()-E766,"")</f>
        <v/>
      </c>
      <c r="N766" s="70" t="str">
        <f>IF(AND(C766="Abierto",D766="Urgente"),RANK(M766,$M$13:$M$787,0)+COUNTIF($M$13:M766,M766)-1,"")</f>
        <v/>
      </c>
      <c r="O766" s="70" t="str">
        <f>IF(AND(C766="Abierto",D766="Alta"),A766,"")</f>
        <v/>
      </c>
      <c r="P766" s="70" t="str">
        <f ca="1">IF(AND(C766="Abierto",D766="Alta"),TODAY()-E766,"")</f>
        <v/>
      </c>
      <c r="Q766" s="70" t="str">
        <f>IF(AND(C766="Abierto",D766="Alta"),RANK(P766,$P$13:$P$787,0)+COUNTIF($P$13:P766,P766)-1+MAX(N:N),"")</f>
        <v/>
      </c>
      <c r="R766" s="70" t="str">
        <f>IF(AND(C766="Abierto",D766="Media"),A766,"")</f>
        <v/>
      </c>
      <c r="S766" s="70" t="str">
        <f ca="1">IF(AND(C766="Abierto",D766="Media"),TODAY()-E766,"")</f>
        <v/>
      </c>
      <c r="T766" s="70" t="str">
        <f>IF(AND(C766="Abierto",D766="Media"),RANK(S766,$S$13:$S$787,0)+COUNTIF($S$13:S766,S766)-1+MAX(N:N,Q:Q),"")</f>
        <v/>
      </c>
      <c r="U766" s="70" t="str">
        <f>IF(AND(C766="Abierto",D766="Baja"),A766,"")</f>
        <v/>
      </c>
      <c r="V766" s="70" t="str">
        <f ca="1">IF(AND(C766="Abierto",D766="Baja"),TODAY()-E766,"")</f>
        <v/>
      </c>
      <c r="W766" s="70" t="str">
        <f>IF(AND(C766="Abierto",D766="Baja"),RANK(V766,$V$13:$V$787,0)+COUNTIF($V$13:V766,V766)-1+MAX(N:N,Q:Q,T:T),"")</f>
        <v/>
      </c>
      <c r="X766" s="83" t="str">
        <f>IF(OR(C766="Resuelto",C766=""),"",SUM(N766,Q766,T766,W766))</f>
        <v/>
      </c>
      <c r="Y766" s="83" t="str">
        <f>IF(OR(C766="Resuelto",C766=""),"",SUM(M766,P766,S766,V766))</f>
        <v/>
      </c>
      <c r="Z766" s="83" t="str">
        <f>IF(OR(C766="Resuelto",C766=""),"",SUM(L766,O766,R766,U766))</f>
        <v/>
      </c>
      <c r="AA766" s="16">
        <v>975</v>
      </c>
      <c r="AB766" s="16" t="str">
        <f t="shared" si="28"/>
        <v/>
      </c>
      <c r="AC766" s="71" t="str">
        <f t="shared" si="29"/>
        <v/>
      </c>
      <c r="AH766" s="74" t="str">
        <f>IF(AI766="","",MAX($AH$5:AH765)+1)</f>
        <v/>
      </c>
      <c r="AI766" s="23" t="str">
        <f>IF(G765="","",IF(COUNTIF($AI$11:AI765,G765)=0,G765,""))</f>
        <v/>
      </c>
      <c r="AJ766" s="23" t="str">
        <f t="shared" si="30"/>
        <v/>
      </c>
      <c r="AK766" s="69"/>
    </row>
    <row r="767" spans="1:37" x14ac:dyDescent="0.25">
      <c r="A767" s="81"/>
      <c r="B767" s="81"/>
      <c r="C767" s="81"/>
      <c r="D767" s="81"/>
      <c r="E767" s="80"/>
      <c r="F767" s="80"/>
      <c r="G767" s="81"/>
      <c r="H767" s="80"/>
      <c r="I767" s="82" t="str">
        <f t="shared" si="27"/>
        <v/>
      </c>
      <c r="J767" s="82"/>
      <c r="K767" s="82"/>
      <c r="L767" s="70" t="str">
        <f>IF(AND(C767="Abierto",D767="Urgente"),A767,"")</f>
        <v/>
      </c>
      <c r="M767" s="70" t="str">
        <f ca="1">IF(AND(C767="Abierto",D767="Urgente"),TODAY()-E767,"")</f>
        <v/>
      </c>
      <c r="N767" s="70" t="str">
        <f>IF(AND(C767="Abierto",D767="Urgente"),RANK(M767,$M$13:$M$787,0)+COUNTIF($M$13:M767,M767)-1,"")</f>
        <v/>
      </c>
      <c r="O767" s="70" t="str">
        <f>IF(AND(C767="Abierto",D767="Alta"),A767,"")</f>
        <v/>
      </c>
      <c r="P767" s="70" t="str">
        <f ca="1">IF(AND(C767="Abierto",D767="Alta"),TODAY()-E767,"")</f>
        <v/>
      </c>
      <c r="Q767" s="70" t="str">
        <f>IF(AND(C767="Abierto",D767="Alta"),RANK(P767,$P$13:$P$787,0)+COUNTIF($P$13:P767,P767)-1+MAX(N:N),"")</f>
        <v/>
      </c>
      <c r="R767" s="70" t="str">
        <f>IF(AND(C767="Abierto",D767="Media"),A767,"")</f>
        <v/>
      </c>
      <c r="S767" s="70" t="str">
        <f ca="1">IF(AND(C767="Abierto",D767="Media"),TODAY()-E767,"")</f>
        <v/>
      </c>
      <c r="T767" s="70" t="str">
        <f>IF(AND(C767="Abierto",D767="Media"),RANK(S767,$S$13:$S$787,0)+COUNTIF($S$13:S767,S767)-1+MAX(N:N,Q:Q),"")</f>
        <v/>
      </c>
      <c r="U767" s="70" t="str">
        <f>IF(AND(C767="Abierto",D767="Baja"),A767,"")</f>
        <v/>
      </c>
      <c r="V767" s="70" t="str">
        <f ca="1">IF(AND(C767="Abierto",D767="Baja"),TODAY()-E767,"")</f>
        <v/>
      </c>
      <c r="W767" s="70" t="str">
        <f>IF(AND(C767="Abierto",D767="Baja"),RANK(V767,$V$13:$V$787,0)+COUNTIF($V$13:V767,V767)-1+MAX(N:N,Q:Q,T:T),"")</f>
        <v/>
      </c>
      <c r="X767" s="83" t="str">
        <f>IF(OR(C767="Resuelto",C767=""),"",SUM(N767,Q767,T767,W767))</f>
        <v/>
      </c>
      <c r="Y767" s="83" t="str">
        <f>IF(OR(C767="Resuelto",C767=""),"",SUM(M767,P767,S767,V767))</f>
        <v/>
      </c>
      <c r="Z767" s="83" t="str">
        <f>IF(OR(C767="Resuelto",C767=""),"",SUM(L767,O767,R767,U767))</f>
        <v/>
      </c>
      <c r="AA767" s="16">
        <v>976</v>
      </c>
      <c r="AB767" s="16" t="str">
        <f t="shared" si="28"/>
        <v/>
      </c>
      <c r="AC767" s="71" t="str">
        <f t="shared" si="29"/>
        <v/>
      </c>
      <c r="AH767" s="74" t="str">
        <f>IF(AI767="","",MAX($AH$5:AH766)+1)</f>
        <v/>
      </c>
      <c r="AI767" s="23" t="str">
        <f>IF(G766="","",IF(COUNTIF($AI$11:AI766,G766)=0,G766,""))</f>
        <v/>
      </c>
      <c r="AJ767" s="23" t="str">
        <f t="shared" si="30"/>
        <v/>
      </c>
      <c r="AK767" s="69"/>
    </row>
    <row r="768" spans="1:37" x14ac:dyDescent="0.25">
      <c r="A768" s="81"/>
      <c r="B768" s="81"/>
      <c r="C768" s="81"/>
      <c r="D768" s="81"/>
      <c r="E768" s="80"/>
      <c r="F768" s="80"/>
      <c r="G768" s="81"/>
      <c r="H768" s="80"/>
      <c r="I768" s="82" t="str">
        <f t="shared" si="27"/>
        <v/>
      </c>
      <c r="J768" s="82"/>
      <c r="K768" s="82"/>
      <c r="L768" s="70" t="str">
        <f>IF(AND(C768="Abierto",D768="Urgente"),A768,"")</f>
        <v/>
      </c>
      <c r="M768" s="70" t="str">
        <f ca="1">IF(AND(C768="Abierto",D768="Urgente"),TODAY()-E768,"")</f>
        <v/>
      </c>
      <c r="N768" s="70" t="str">
        <f>IF(AND(C768="Abierto",D768="Urgente"),RANK(M768,$M$13:$M$787,0)+COUNTIF($M$13:M768,M768)-1,"")</f>
        <v/>
      </c>
      <c r="O768" s="70" t="str">
        <f>IF(AND(C768="Abierto",D768="Alta"),A768,"")</f>
        <v/>
      </c>
      <c r="P768" s="70" t="str">
        <f ca="1">IF(AND(C768="Abierto",D768="Alta"),TODAY()-E768,"")</f>
        <v/>
      </c>
      <c r="Q768" s="70" t="str">
        <f>IF(AND(C768="Abierto",D768="Alta"),RANK(P768,$P$13:$P$787,0)+COUNTIF($P$13:P768,P768)-1+MAX(N:N),"")</f>
        <v/>
      </c>
      <c r="R768" s="70" t="str">
        <f>IF(AND(C768="Abierto",D768="Media"),A768,"")</f>
        <v/>
      </c>
      <c r="S768" s="70" t="str">
        <f ca="1">IF(AND(C768="Abierto",D768="Media"),TODAY()-E768,"")</f>
        <v/>
      </c>
      <c r="T768" s="70" t="str">
        <f>IF(AND(C768="Abierto",D768="Media"),RANK(S768,$S$13:$S$787,0)+COUNTIF($S$13:S768,S768)-1+MAX(N:N,Q:Q),"")</f>
        <v/>
      </c>
      <c r="U768" s="70" t="str">
        <f>IF(AND(C768="Abierto",D768="Baja"),A768,"")</f>
        <v/>
      </c>
      <c r="V768" s="70" t="str">
        <f ca="1">IF(AND(C768="Abierto",D768="Baja"),TODAY()-E768,"")</f>
        <v/>
      </c>
      <c r="W768" s="70" t="str">
        <f>IF(AND(C768="Abierto",D768="Baja"),RANK(V768,$V$13:$V$787,0)+COUNTIF($V$13:V768,V768)-1+MAX(N:N,Q:Q,T:T),"")</f>
        <v/>
      </c>
      <c r="X768" s="83" t="str">
        <f>IF(OR(C768="Resuelto",C768=""),"",SUM(N768,Q768,T768,W768))</f>
        <v/>
      </c>
      <c r="Y768" s="83" t="str">
        <f>IF(OR(C768="Resuelto",C768=""),"",SUM(M768,P768,S768,V768))</f>
        <v/>
      </c>
      <c r="Z768" s="83" t="str">
        <f>IF(OR(C768="Resuelto",C768=""),"",SUM(L768,O768,R768,U768))</f>
        <v/>
      </c>
      <c r="AA768" s="16">
        <v>977</v>
      </c>
      <c r="AB768" s="16" t="str">
        <f t="shared" si="28"/>
        <v/>
      </c>
      <c r="AC768" s="71" t="str">
        <f t="shared" si="29"/>
        <v/>
      </c>
      <c r="AH768" s="74" t="str">
        <f>IF(AI768="","",MAX($AH$5:AH767)+1)</f>
        <v/>
      </c>
      <c r="AI768" s="23" t="str">
        <f>IF(G767="","",IF(COUNTIF($AI$11:AI767,G767)=0,G767,""))</f>
        <v/>
      </c>
      <c r="AJ768" s="23" t="str">
        <f t="shared" si="30"/>
        <v/>
      </c>
      <c r="AK768" s="69"/>
    </row>
    <row r="769" spans="1:37" x14ac:dyDescent="0.25">
      <c r="A769" s="81"/>
      <c r="B769" s="81"/>
      <c r="C769" s="81"/>
      <c r="D769" s="81"/>
      <c r="E769" s="80"/>
      <c r="F769" s="80"/>
      <c r="G769" s="81"/>
      <c r="H769" s="80"/>
      <c r="I769" s="82" t="str">
        <f t="shared" si="27"/>
        <v/>
      </c>
      <c r="J769" s="82"/>
      <c r="K769" s="82"/>
      <c r="L769" s="70" t="str">
        <f>IF(AND(C769="Abierto",D769="Urgente"),A769,"")</f>
        <v/>
      </c>
      <c r="M769" s="70" t="str">
        <f ca="1">IF(AND(C769="Abierto",D769="Urgente"),TODAY()-E769,"")</f>
        <v/>
      </c>
      <c r="N769" s="70" t="str">
        <f>IF(AND(C769="Abierto",D769="Urgente"),RANK(M769,$M$13:$M$787,0)+COUNTIF($M$13:M769,M769)-1,"")</f>
        <v/>
      </c>
      <c r="O769" s="70" t="str">
        <f>IF(AND(C769="Abierto",D769="Alta"),A769,"")</f>
        <v/>
      </c>
      <c r="P769" s="70" t="str">
        <f ca="1">IF(AND(C769="Abierto",D769="Alta"),TODAY()-E769,"")</f>
        <v/>
      </c>
      <c r="Q769" s="70" t="str">
        <f>IF(AND(C769="Abierto",D769="Alta"),RANK(P769,$P$13:$P$787,0)+COUNTIF($P$13:P769,P769)-1+MAX(N:N),"")</f>
        <v/>
      </c>
      <c r="R769" s="70" t="str">
        <f>IF(AND(C769="Abierto",D769="Media"),A769,"")</f>
        <v/>
      </c>
      <c r="S769" s="70" t="str">
        <f ca="1">IF(AND(C769="Abierto",D769="Media"),TODAY()-E769,"")</f>
        <v/>
      </c>
      <c r="T769" s="70" t="str">
        <f>IF(AND(C769="Abierto",D769="Media"),RANK(S769,$S$13:$S$787,0)+COUNTIF($S$13:S769,S769)-1+MAX(N:N,Q:Q),"")</f>
        <v/>
      </c>
      <c r="U769" s="70" t="str">
        <f>IF(AND(C769="Abierto",D769="Baja"),A769,"")</f>
        <v/>
      </c>
      <c r="V769" s="70" t="str">
        <f ca="1">IF(AND(C769="Abierto",D769="Baja"),TODAY()-E769,"")</f>
        <v/>
      </c>
      <c r="W769" s="70" t="str">
        <f>IF(AND(C769="Abierto",D769="Baja"),RANK(V769,$V$13:$V$787,0)+COUNTIF($V$13:V769,V769)-1+MAX(N:N,Q:Q,T:T),"")</f>
        <v/>
      </c>
      <c r="X769" s="83" t="str">
        <f>IF(OR(C769="Resuelto",C769=""),"",SUM(N769,Q769,T769,W769))</f>
        <v/>
      </c>
      <c r="Y769" s="83" t="str">
        <f>IF(OR(C769="Resuelto",C769=""),"",SUM(M769,P769,S769,V769))</f>
        <v/>
      </c>
      <c r="Z769" s="83" t="str">
        <f>IF(OR(C769="Resuelto",C769=""),"",SUM(L769,O769,R769,U769))</f>
        <v/>
      </c>
      <c r="AA769" s="16">
        <v>978</v>
      </c>
      <c r="AB769" s="16" t="str">
        <f t="shared" si="28"/>
        <v/>
      </c>
      <c r="AC769" s="71" t="str">
        <f t="shared" si="29"/>
        <v/>
      </c>
      <c r="AH769" s="74" t="str">
        <f>IF(AI769="","",MAX($AH$5:AH768)+1)</f>
        <v/>
      </c>
      <c r="AI769" s="23" t="str">
        <f>IF(G768="","",IF(COUNTIF($AI$11:AI768,G768)=0,G768,""))</f>
        <v/>
      </c>
      <c r="AJ769" s="23" t="str">
        <f t="shared" si="30"/>
        <v/>
      </c>
      <c r="AK769" s="69"/>
    </row>
    <row r="770" spans="1:37" x14ac:dyDescent="0.25">
      <c r="A770" s="81"/>
      <c r="B770" s="81"/>
      <c r="C770" s="81"/>
      <c r="D770" s="81"/>
      <c r="E770" s="80"/>
      <c r="F770" s="80"/>
      <c r="G770" s="81"/>
      <c r="H770" s="80"/>
      <c r="I770" s="82" t="str">
        <f t="shared" si="27"/>
        <v/>
      </c>
      <c r="J770" s="82"/>
      <c r="K770" s="82"/>
      <c r="L770" s="70" t="str">
        <f>IF(AND(C770="Abierto",D770="Urgente"),A770,"")</f>
        <v/>
      </c>
      <c r="M770" s="70" t="str">
        <f ca="1">IF(AND(C770="Abierto",D770="Urgente"),TODAY()-E770,"")</f>
        <v/>
      </c>
      <c r="N770" s="70" t="str">
        <f>IF(AND(C770="Abierto",D770="Urgente"),RANK(M770,$M$13:$M$787,0)+COUNTIF($M$13:M770,M770)-1,"")</f>
        <v/>
      </c>
      <c r="O770" s="70" t="str">
        <f>IF(AND(C770="Abierto",D770="Alta"),A770,"")</f>
        <v/>
      </c>
      <c r="P770" s="70" t="str">
        <f ca="1">IF(AND(C770="Abierto",D770="Alta"),TODAY()-E770,"")</f>
        <v/>
      </c>
      <c r="Q770" s="70" t="str">
        <f>IF(AND(C770="Abierto",D770="Alta"),RANK(P770,$P$13:$P$787,0)+COUNTIF($P$13:P770,P770)-1+MAX(N:N),"")</f>
        <v/>
      </c>
      <c r="R770" s="70" t="str">
        <f>IF(AND(C770="Abierto",D770="Media"),A770,"")</f>
        <v/>
      </c>
      <c r="S770" s="70" t="str">
        <f ca="1">IF(AND(C770="Abierto",D770="Media"),TODAY()-E770,"")</f>
        <v/>
      </c>
      <c r="T770" s="70" t="str">
        <f>IF(AND(C770="Abierto",D770="Media"),RANK(S770,$S$13:$S$787,0)+COUNTIF($S$13:S770,S770)-1+MAX(N:N,Q:Q),"")</f>
        <v/>
      </c>
      <c r="U770" s="70" t="str">
        <f>IF(AND(C770="Abierto",D770="Baja"),A770,"")</f>
        <v/>
      </c>
      <c r="V770" s="70" t="str">
        <f ca="1">IF(AND(C770="Abierto",D770="Baja"),TODAY()-E770,"")</f>
        <v/>
      </c>
      <c r="W770" s="70" t="str">
        <f>IF(AND(C770="Abierto",D770="Baja"),RANK(V770,$V$13:$V$787,0)+COUNTIF($V$13:V770,V770)-1+MAX(N:N,Q:Q,T:T),"")</f>
        <v/>
      </c>
      <c r="X770" s="83" t="str">
        <f>IF(OR(C770="Resuelto",C770=""),"",SUM(N770,Q770,T770,W770))</f>
        <v/>
      </c>
      <c r="Y770" s="83" t="str">
        <f>IF(OR(C770="Resuelto",C770=""),"",SUM(M770,P770,S770,V770))</f>
        <v/>
      </c>
      <c r="Z770" s="83" t="str">
        <f>IF(OR(C770="Resuelto",C770=""),"",SUM(L770,O770,R770,U770))</f>
        <v/>
      </c>
      <c r="AA770" s="16">
        <v>979</v>
      </c>
      <c r="AB770" s="16" t="str">
        <f t="shared" si="28"/>
        <v/>
      </c>
      <c r="AC770" s="71" t="str">
        <f t="shared" si="29"/>
        <v/>
      </c>
      <c r="AH770" s="74" t="str">
        <f>IF(AI770="","",MAX($AH$5:AH769)+1)</f>
        <v/>
      </c>
      <c r="AI770" s="23" t="str">
        <f>IF(G769="","",IF(COUNTIF($AI$11:AI769,G769)=0,G769,""))</f>
        <v/>
      </c>
      <c r="AJ770" s="23" t="str">
        <f t="shared" si="30"/>
        <v/>
      </c>
      <c r="AK770" s="69"/>
    </row>
    <row r="771" spans="1:37" x14ac:dyDescent="0.25">
      <c r="A771" s="81"/>
      <c r="B771" s="81"/>
      <c r="C771" s="81"/>
      <c r="D771" s="81"/>
      <c r="E771" s="80"/>
      <c r="F771" s="80"/>
      <c r="G771" s="81"/>
      <c r="H771" s="80"/>
      <c r="I771" s="82" t="str">
        <f t="shared" si="27"/>
        <v/>
      </c>
      <c r="J771" s="82"/>
      <c r="K771" s="82"/>
      <c r="L771" s="70" t="str">
        <f>IF(AND(C771="Abierto",D771="Urgente"),A771,"")</f>
        <v/>
      </c>
      <c r="M771" s="70" t="str">
        <f ca="1">IF(AND(C771="Abierto",D771="Urgente"),TODAY()-E771,"")</f>
        <v/>
      </c>
      <c r="N771" s="70" t="str">
        <f>IF(AND(C771="Abierto",D771="Urgente"),RANK(M771,$M$13:$M$787,0)+COUNTIF($M$13:M771,M771)-1,"")</f>
        <v/>
      </c>
      <c r="O771" s="70" t="str">
        <f>IF(AND(C771="Abierto",D771="Alta"),A771,"")</f>
        <v/>
      </c>
      <c r="P771" s="70" t="str">
        <f ca="1">IF(AND(C771="Abierto",D771="Alta"),TODAY()-E771,"")</f>
        <v/>
      </c>
      <c r="Q771" s="70" t="str">
        <f>IF(AND(C771="Abierto",D771="Alta"),RANK(P771,$P$13:$P$787,0)+COUNTIF($P$13:P771,P771)-1+MAX(N:N),"")</f>
        <v/>
      </c>
      <c r="R771" s="70" t="str">
        <f>IF(AND(C771="Abierto",D771="Media"),A771,"")</f>
        <v/>
      </c>
      <c r="S771" s="70" t="str">
        <f ca="1">IF(AND(C771="Abierto",D771="Media"),TODAY()-E771,"")</f>
        <v/>
      </c>
      <c r="T771" s="70" t="str">
        <f>IF(AND(C771="Abierto",D771="Media"),RANK(S771,$S$13:$S$787,0)+COUNTIF($S$13:S771,S771)-1+MAX(N:N,Q:Q),"")</f>
        <v/>
      </c>
      <c r="U771" s="70" t="str">
        <f>IF(AND(C771="Abierto",D771="Baja"),A771,"")</f>
        <v/>
      </c>
      <c r="V771" s="70" t="str">
        <f ca="1">IF(AND(C771="Abierto",D771="Baja"),TODAY()-E771,"")</f>
        <v/>
      </c>
      <c r="W771" s="70" t="str">
        <f>IF(AND(C771="Abierto",D771="Baja"),RANK(V771,$V$13:$V$787,0)+COUNTIF($V$13:V771,V771)-1+MAX(N:N,Q:Q,T:T),"")</f>
        <v/>
      </c>
      <c r="X771" s="83" t="str">
        <f>IF(OR(C771="Resuelto",C771=""),"",SUM(N771,Q771,T771,W771))</f>
        <v/>
      </c>
      <c r="Y771" s="83" t="str">
        <f>IF(OR(C771="Resuelto",C771=""),"",SUM(M771,P771,S771,V771))</f>
        <v/>
      </c>
      <c r="Z771" s="83" t="str">
        <f>IF(OR(C771="Resuelto",C771=""),"",SUM(L771,O771,R771,U771))</f>
        <v/>
      </c>
      <c r="AA771" s="16">
        <v>980</v>
      </c>
      <c r="AB771" s="16" t="str">
        <f t="shared" si="28"/>
        <v/>
      </c>
      <c r="AC771" s="71" t="str">
        <f t="shared" si="29"/>
        <v/>
      </c>
      <c r="AH771" s="74" t="str">
        <f>IF(AI771="","",MAX($AH$5:AH770)+1)</f>
        <v/>
      </c>
      <c r="AI771" s="23" t="str">
        <f>IF(G770="","",IF(COUNTIF($AI$11:AI770,G770)=0,G770,""))</f>
        <v/>
      </c>
      <c r="AJ771" s="23" t="str">
        <f t="shared" si="30"/>
        <v/>
      </c>
      <c r="AK771" s="69"/>
    </row>
    <row r="772" spans="1:37" x14ac:dyDescent="0.25">
      <c r="A772" s="81"/>
      <c r="B772" s="81"/>
      <c r="C772" s="81"/>
      <c r="D772" s="81"/>
      <c r="E772" s="80"/>
      <c r="F772" s="80"/>
      <c r="G772" s="81"/>
      <c r="H772" s="80"/>
      <c r="I772" s="82" t="str">
        <f t="shared" si="27"/>
        <v/>
      </c>
      <c r="J772" s="82"/>
      <c r="K772" s="82"/>
      <c r="L772" s="70" t="str">
        <f>IF(AND(C772="Abierto",D772="Urgente"),A772,"")</f>
        <v/>
      </c>
      <c r="M772" s="70" t="str">
        <f ca="1">IF(AND(C772="Abierto",D772="Urgente"),TODAY()-E772,"")</f>
        <v/>
      </c>
      <c r="N772" s="70" t="str">
        <f>IF(AND(C772="Abierto",D772="Urgente"),RANK(M772,$M$13:$M$787,0)+COUNTIF($M$13:M772,M772)-1,"")</f>
        <v/>
      </c>
      <c r="O772" s="70" t="str">
        <f>IF(AND(C772="Abierto",D772="Alta"),A772,"")</f>
        <v/>
      </c>
      <c r="P772" s="70" t="str">
        <f ca="1">IF(AND(C772="Abierto",D772="Alta"),TODAY()-E772,"")</f>
        <v/>
      </c>
      <c r="Q772" s="70" t="str">
        <f>IF(AND(C772="Abierto",D772="Alta"),RANK(P772,$P$13:$P$787,0)+COUNTIF($P$13:P772,P772)-1+MAX(N:N),"")</f>
        <v/>
      </c>
      <c r="R772" s="70" t="str">
        <f>IF(AND(C772="Abierto",D772="Media"),A772,"")</f>
        <v/>
      </c>
      <c r="S772" s="70" t="str">
        <f ca="1">IF(AND(C772="Abierto",D772="Media"),TODAY()-E772,"")</f>
        <v/>
      </c>
      <c r="T772" s="70" t="str">
        <f>IF(AND(C772="Abierto",D772="Media"),RANK(S772,$S$13:$S$787,0)+COUNTIF($S$13:S772,S772)-1+MAX(N:N,Q:Q),"")</f>
        <v/>
      </c>
      <c r="U772" s="70" t="str">
        <f>IF(AND(C772="Abierto",D772="Baja"),A772,"")</f>
        <v/>
      </c>
      <c r="V772" s="70" t="str">
        <f ca="1">IF(AND(C772="Abierto",D772="Baja"),TODAY()-E772,"")</f>
        <v/>
      </c>
      <c r="W772" s="70" t="str">
        <f>IF(AND(C772="Abierto",D772="Baja"),RANK(V772,$V$13:$V$787,0)+COUNTIF($V$13:V772,V772)-1+MAX(N:N,Q:Q,T:T),"")</f>
        <v/>
      </c>
      <c r="X772" s="83" t="str">
        <f>IF(OR(C772="Resuelto",C772=""),"",SUM(N772,Q772,T772,W772))</f>
        <v/>
      </c>
      <c r="Y772" s="83" t="str">
        <f>IF(OR(C772="Resuelto",C772=""),"",SUM(M772,P772,S772,V772))</f>
        <v/>
      </c>
      <c r="Z772" s="83" t="str">
        <f>IF(OR(C772="Resuelto",C772=""),"",SUM(L772,O772,R772,U772))</f>
        <v/>
      </c>
      <c r="AA772" s="16">
        <v>981</v>
      </c>
      <c r="AB772" s="16" t="str">
        <f t="shared" si="28"/>
        <v/>
      </c>
      <c r="AC772" s="71" t="str">
        <f t="shared" si="29"/>
        <v/>
      </c>
      <c r="AH772" s="74" t="str">
        <f>IF(AI772="","",MAX($AH$5:AH771)+1)</f>
        <v/>
      </c>
      <c r="AI772" s="23" t="str">
        <f>IF(G771="","",IF(COUNTIF($AI$11:AI771,G771)=0,G771,""))</f>
        <v/>
      </c>
      <c r="AJ772" s="23" t="str">
        <f t="shared" si="30"/>
        <v/>
      </c>
      <c r="AK772" s="69"/>
    </row>
    <row r="773" spans="1:37" x14ac:dyDescent="0.25">
      <c r="A773" s="81"/>
      <c r="B773" s="81"/>
      <c r="C773" s="81"/>
      <c r="D773" s="81"/>
      <c r="E773" s="80"/>
      <c r="F773" s="80"/>
      <c r="G773" s="81"/>
      <c r="H773" s="80"/>
      <c r="I773" s="82" t="str">
        <f t="shared" si="27"/>
        <v/>
      </c>
      <c r="J773" s="82"/>
      <c r="K773" s="82"/>
      <c r="L773" s="70" t="str">
        <f>IF(AND(C773="Abierto",D773="Urgente"),A773,"")</f>
        <v/>
      </c>
      <c r="M773" s="70" t="str">
        <f ca="1">IF(AND(C773="Abierto",D773="Urgente"),TODAY()-E773,"")</f>
        <v/>
      </c>
      <c r="N773" s="70" t="str">
        <f>IF(AND(C773="Abierto",D773="Urgente"),RANK(M773,$M$13:$M$787,0)+COUNTIF($M$13:M773,M773)-1,"")</f>
        <v/>
      </c>
      <c r="O773" s="70" t="str">
        <f>IF(AND(C773="Abierto",D773="Alta"),A773,"")</f>
        <v/>
      </c>
      <c r="P773" s="70" t="str">
        <f ca="1">IF(AND(C773="Abierto",D773="Alta"),TODAY()-E773,"")</f>
        <v/>
      </c>
      <c r="Q773" s="70" t="str">
        <f>IF(AND(C773="Abierto",D773="Alta"),RANK(P773,$P$13:$P$787,0)+COUNTIF($P$13:P773,P773)-1+MAX(N:N),"")</f>
        <v/>
      </c>
      <c r="R773" s="70" t="str">
        <f>IF(AND(C773="Abierto",D773="Media"),A773,"")</f>
        <v/>
      </c>
      <c r="S773" s="70" t="str">
        <f ca="1">IF(AND(C773="Abierto",D773="Media"),TODAY()-E773,"")</f>
        <v/>
      </c>
      <c r="T773" s="70" t="str">
        <f>IF(AND(C773="Abierto",D773="Media"),RANK(S773,$S$13:$S$787,0)+COUNTIF($S$13:S773,S773)-1+MAX(N:N,Q:Q),"")</f>
        <v/>
      </c>
      <c r="U773" s="70" t="str">
        <f>IF(AND(C773="Abierto",D773="Baja"),A773,"")</f>
        <v/>
      </c>
      <c r="V773" s="70" t="str">
        <f ca="1">IF(AND(C773="Abierto",D773="Baja"),TODAY()-E773,"")</f>
        <v/>
      </c>
      <c r="W773" s="70" t="str">
        <f>IF(AND(C773="Abierto",D773="Baja"),RANK(V773,$V$13:$V$787,0)+COUNTIF($V$13:V773,V773)-1+MAX(N:N,Q:Q,T:T),"")</f>
        <v/>
      </c>
      <c r="X773" s="83" t="str">
        <f>IF(OR(C773="Resuelto",C773=""),"",SUM(N773,Q773,T773,W773))</f>
        <v/>
      </c>
      <c r="Y773" s="83" t="str">
        <f>IF(OR(C773="Resuelto",C773=""),"",SUM(M773,P773,S773,V773))</f>
        <v/>
      </c>
      <c r="Z773" s="83" t="str">
        <f>IF(OR(C773="Resuelto",C773=""),"",SUM(L773,O773,R773,U773))</f>
        <v/>
      </c>
      <c r="AA773" s="16">
        <v>982</v>
      </c>
      <c r="AB773" s="16" t="str">
        <f t="shared" si="28"/>
        <v/>
      </c>
      <c r="AC773" s="71" t="str">
        <f t="shared" si="29"/>
        <v/>
      </c>
      <c r="AH773" s="74" t="str">
        <f>IF(AI773="","",MAX($AH$5:AH772)+1)</f>
        <v/>
      </c>
      <c r="AI773" s="23" t="str">
        <f>IF(G772="","",IF(COUNTIF($AI$11:AI772,G772)=0,G772,""))</f>
        <v/>
      </c>
      <c r="AJ773" s="23" t="str">
        <f t="shared" si="30"/>
        <v/>
      </c>
      <c r="AK773" s="69"/>
    </row>
    <row r="774" spans="1:37" x14ac:dyDescent="0.25">
      <c r="A774" s="81"/>
      <c r="B774" s="81"/>
      <c r="C774" s="81"/>
      <c r="D774" s="81"/>
      <c r="E774" s="80"/>
      <c r="F774" s="80"/>
      <c r="G774" s="81"/>
      <c r="H774" s="80"/>
      <c r="I774" s="82" t="str">
        <f t="shared" si="27"/>
        <v/>
      </c>
      <c r="J774" s="82"/>
      <c r="K774" s="82"/>
      <c r="L774" s="70" t="str">
        <f>IF(AND(C774="Abierto",D774="Urgente"),A774,"")</f>
        <v/>
      </c>
      <c r="M774" s="70" t="str">
        <f ca="1">IF(AND(C774="Abierto",D774="Urgente"),TODAY()-E774,"")</f>
        <v/>
      </c>
      <c r="N774" s="70" t="str">
        <f>IF(AND(C774="Abierto",D774="Urgente"),RANK(M774,$M$13:$M$787,0)+COUNTIF($M$13:M774,M774)-1,"")</f>
        <v/>
      </c>
      <c r="O774" s="70" t="str">
        <f>IF(AND(C774="Abierto",D774="Alta"),A774,"")</f>
        <v/>
      </c>
      <c r="P774" s="70" t="str">
        <f ca="1">IF(AND(C774="Abierto",D774="Alta"),TODAY()-E774,"")</f>
        <v/>
      </c>
      <c r="Q774" s="70" t="str">
        <f>IF(AND(C774="Abierto",D774="Alta"),RANK(P774,$P$13:$P$787,0)+COUNTIF($P$13:P774,P774)-1+MAX(N:N),"")</f>
        <v/>
      </c>
      <c r="R774" s="70" t="str">
        <f>IF(AND(C774="Abierto",D774="Media"),A774,"")</f>
        <v/>
      </c>
      <c r="S774" s="70" t="str">
        <f ca="1">IF(AND(C774="Abierto",D774="Media"),TODAY()-E774,"")</f>
        <v/>
      </c>
      <c r="T774" s="70" t="str">
        <f>IF(AND(C774="Abierto",D774="Media"),RANK(S774,$S$13:$S$787,0)+COUNTIF($S$13:S774,S774)-1+MAX(N:N,Q:Q),"")</f>
        <v/>
      </c>
      <c r="U774" s="70" t="str">
        <f>IF(AND(C774="Abierto",D774="Baja"),A774,"")</f>
        <v/>
      </c>
      <c r="V774" s="70" t="str">
        <f ca="1">IF(AND(C774="Abierto",D774="Baja"),TODAY()-E774,"")</f>
        <v/>
      </c>
      <c r="W774" s="70" t="str">
        <f>IF(AND(C774="Abierto",D774="Baja"),RANK(V774,$V$13:$V$787,0)+COUNTIF($V$13:V774,V774)-1+MAX(N:N,Q:Q,T:T),"")</f>
        <v/>
      </c>
      <c r="X774" s="83" t="str">
        <f>IF(OR(C774="Resuelto",C774=""),"",SUM(N774,Q774,T774,W774))</f>
        <v/>
      </c>
      <c r="Y774" s="83" t="str">
        <f>IF(OR(C774="Resuelto",C774=""),"",SUM(M774,P774,S774,V774))</f>
        <v/>
      </c>
      <c r="Z774" s="83" t="str">
        <f>IF(OR(C774="Resuelto",C774=""),"",SUM(L774,O774,R774,U774))</f>
        <v/>
      </c>
      <c r="AA774" s="16">
        <v>983</v>
      </c>
      <c r="AB774" s="16" t="str">
        <f t="shared" si="28"/>
        <v/>
      </c>
      <c r="AC774" s="71" t="str">
        <f t="shared" si="29"/>
        <v/>
      </c>
      <c r="AH774" s="74" t="str">
        <f>IF(AI774="","",MAX($AH$5:AH773)+1)</f>
        <v/>
      </c>
      <c r="AI774" s="23" t="str">
        <f>IF(G773="","",IF(COUNTIF($AI$11:AI773,G773)=0,G773,""))</f>
        <v/>
      </c>
      <c r="AJ774" s="23" t="str">
        <f t="shared" si="30"/>
        <v/>
      </c>
      <c r="AK774" s="69"/>
    </row>
    <row r="775" spans="1:37" x14ac:dyDescent="0.25">
      <c r="A775" s="81"/>
      <c r="B775" s="81"/>
      <c r="C775" s="81"/>
      <c r="D775" s="81"/>
      <c r="E775" s="80"/>
      <c r="F775" s="80"/>
      <c r="G775" s="81"/>
      <c r="H775" s="80"/>
      <c r="I775" s="82" t="str">
        <f t="shared" si="27"/>
        <v/>
      </c>
      <c r="J775" s="82"/>
      <c r="K775" s="82"/>
      <c r="L775" s="70" t="str">
        <f>IF(AND(C775="Abierto",D775="Urgente"),A775,"")</f>
        <v/>
      </c>
      <c r="M775" s="70" t="str">
        <f ca="1">IF(AND(C775="Abierto",D775="Urgente"),TODAY()-E775,"")</f>
        <v/>
      </c>
      <c r="N775" s="70" t="str">
        <f>IF(AND(C775="Abierto",D775="Urgente"),RANK(M775,$M$13:$M$787,0)+COUNTIF($M$13:M775,M775)-1,"")</f>
        <v/>
      </c>
      <c r="O775" s="70" t="str">
        <f>IF(AND(C775="Abierto",D775="Alta"),A775,"")</f>
        <v/>
      </c>
      <c r="P775" s="70" t="str">
        <f ca="1">IF(AND(C775="Abierto",D775="Alta"),TODAY()-E775,"")</f>
        <v/>
      </c>
      <c r="Q775" s="70" t="str">
        <f>IF(AND(C775="Abierto",D775="Alta"),RANK(P775,$P$13:$P$787,0)+COUNTIF($P$13:P775,P775)-1+MAX(N:N),"")</f>
        <v/>
      </c>
      <c r="R775" s="70" t="str">
        <f>IF(AND(C775="Abierto",D775="Media"),A775,"")</f>
        <v/>
      </c>
      <c r="S775" s="70" t="str">
        <f ca="1">IF(AND(C775="Abierto",D775="Media"),TODAY()-E775,"")</f>
        <v/>
      </c>
      <c r="T775" s="70" t="str">
        <f>IF(AND(C775="Abierto",D775="Media"),RANK(S775,$S$13:$S$787,0)+COUNTIF($S$13:S775,S775)-1+MAX(N:N,Q:Q),"")</f>
        <v/>
      </c>
      <c r="U775" s="70" t="str">
        <f>IF(AND(C775="Abierto",D775="Baja"),A775,"")</f>
        <v/>
      </c>
      <c r="V775" s="70" t="str">
        <f ca="1">IF(AND(C775="Abierto",D775="Baja"),TODAY()-E775,"")</f>
        <v/>
      </c>
      <c r="W775" s="70" t="str">
        <f>IF(AND(C775="Abierto",D775="Baja"),RANK(V775,$V$13:$V$787,0)+COUNTIF($V$13:V775,V775)-1+MAX(N:N,Q:Q,T:T),"")</f>
        <v/>
      </c>
      <c r="X775" s="83" t="str">
        <f>IF(OR(C775="Resuelto",C775=""),"",SUM(N775,Q775,T775,W775))</f>
        <v/>
      </c>
      <c r="Y775" s="83" t="str">
        <f>IF(OR(C775="Resuelto",C775=""),"",SUM(M775,P775,S775,V775))</f>
        <v/>
      </c>
      <c r="Z775" s="83" t="str">
        <f>IF(OR(C775="Resuelto",C775=""),"",SUM(L775,O775,R775,U775))</f>
        <v/>
      </c>
      <c r="AA775" s="16">
        <v>984</v>
      </c>
      <c r="AB775" s="16" t="str">
        <f t="shared" si="28"/>
        <v/>
      </c>
      <c r="AC775" s="71" t="str">
        <f t="shared" si="29"/>
        <v/>
      </c>
      <c r="AH775" s="74" t="str">
        <f>IF(AI775="","",MAX($AH$5:AH774)+1)</f>
        <v/>
      </c>
      <c r="AI775" s="23" t="str">
        <f>IF(G774="","",IF(COUNTIF($AI$11:AI774,G774)=0,G774,""))</f>
        <v/>
      </c>
      <c r="AJ775" s="23" t="str">
        <f t="shared" si="30"/>
        <v/>
      </c>
      <c r="AK775" s="69"/>
    </row>
    <row r="776" spans="1:37" x14ac:dyDescent="0.25">
      <c r="A776" s="81"/>
      <c r="B776" s="81"/>
      <c r="C776" s="81"/>
      <c r="D776" s="81"/>
      <c r="E776" s="80"/>
      <c r="F776" s="80"/>
      <c r="G776" s="81"/>
      <c r="H776" s="80"/>
      <c r="I776" s="82" t="str">
        <f t="shared" si="27"/>
        <v/>
      </c>
      <c r="J776" s="82"/>
      <c r="K776" s="82"/>
      <c r="L776" s="70" t="str">
        <f>IF(AND(C776="Abierto",D776="Urgente"),A776,"")</f>
        <v/>
      </c>
      <c r="M776" s="70" t="str">
        <f ca="1">IF(AND(C776="Abierto",D776="Urgente"),TODAY()-E776,"")</f>
        <v/>
      </c>
      <c r="N776" s="70" t="str">
        <f>IF(AND(C776="Abierto",D776="Urgente"),RANK(M776,$M$13:$M$787,0)+COUNTIF($M$13:M776,M776)-1,"")</f>
        <v/>
      </c>
      <c r="O776" s="70" t="str">
        <f>IF(AND(C776="Abierto",D776="Alta"),A776,"")</f>
        <v/>
      </c>
      <c r="P776" s="70" t="str">
        <f ca="1">IF(AND(C776="Abierto",D776="Alta"),TODAY()-E776,"")</f>
        <v/>
      </c>
      <c r="Q776" s="70" t="str">
        <f>IF(AND(C776="Abierto",D776="Alta"),RANK(P776,$P$13:$P$787,0)+COUNTIF($P$13:P776,P776)-1+MAX(N:N),"")</f>
        <v/>
      </c>
      <c r="R776" s="70" t="str">
        <f>IF(AND(C776="Abierto",D776="Media"),A776,"")</f>
        <v/>
      </c>
      <c r="S776" s="70" t="str">
        <f ca="1">IF(AND(C776="Abierto",D776="Media"),TODAY()-E776,"")</f>
        <v/>
      </c>
      <c r="T776" s="70" t="str">
        <f>IF(AND(C776="Abierto",D776="Media"),RANK(S776,$S$13:$S$787,0)+COUNTIF($S$13:S776,S776)-1+MAX(N:N,Q:Q),"")</f>
        <v/>
      </c>
      <c r="U776" s="70" t="str">
        <f>IF(AND(C776="Abierto",D776="Baja"),A776,"")</f>
        <v/>
      </c>
      <c r="V776" s="70" t="str">
        <f ca="1">IF(AND(C776="Abierto",D776="Baja"),TODAY()-E776,"")</f>
        <v/>
      </c>
      <c r="W776" s="70" t="str">
        <f>IF(AND(C776="Abierto",D776="Baja"),RANK(V776,$V$13:$V$787,0)+COUNTIF($V$13:V776,V776)-1+MAX(N:N,Q:Q,T:T),"")</f>
        <v/>
      </c>
      <c r="X776" s="83" t="str">
        <f>IF(OR(C776="Resuelto",C776=""),"",SUM(N776,Q776,T776,W776))</f>
        <v/>
      </c>
      <c r="Y776" s="83" t="str">
        <f>IF(OR(C776="Resuelto",C776=""),"",SUM(M776,P776,S776,V776))</f>
        <v/>
      </c>
      <c r="Z776" s="83" t="str">
        <f>IF(OR(C776="Resuelto",C776=""),"",SUM(L776,O776,R776,U776))</f>
        <v/>
      </c>
      <c r="AA776" s="16">
        <v>985</v>
      </c>
      <c r="AB776" s="16" t="str">
        <f t="shared" si="28"/>
        <v/>
      </c>
      <c r="AC776" s="71" t="str">
        <f t="shared" si="29"/>
        <v/>
      </c>
      <c r="AH776" s="74" t="str">
        <f>IF(AI776="","",MAX($AH$5:AH775)+1)</f>
        <v/>
      </c>
      <c r="AI776" s="23" t="str">
        <f>IF(G775="","",IF(COUNTIF($AI$11:AI775,G775)=0,G775,""))</f>
        <v/>
      </c>
      <c r="AJ776" s="23" t="str">
        <f t="shared" si="30"/>
        <v/>
      </c>
      <c r="AK776" s="69"/>
    </row>
    <row r="777" spans="1:37" x14ac:dyDescent="0.25">
      <c r="A777" s="81"/>
      <c r="B777" s="81"/>
      <c r="C777" s="81"/>
      <c r="D777" s="81"/>
      <c r="E777" s="80"/>
      <c r="F777" s="80"/>
      <c r="G777" s="81"/>
      <c r="H777" s="80"/>
      <c r="I777" s="82" t="str">
        <f t="shared" si="27"/>
        <v/>
      </c>
      <c r="J777" s="82"/>
      <c r="K777" s="82"/>
      <c r="L777" s="70" t="str">
        <f>IF(AND(C777="Abierto",D777="Urgente"),A777,"")</f>
        <v/>
      </c>
      <c r="M777" s="70" t="str">
        <f ca="1">IF(AND(C777="Abierto",D777="Urgente"),TODAY()-E777,"")</f>
        <v/>
      </c>
      <c r="N777" s="70" t="str">
        <f>IF(AND(C777="Abierto",D777="Urgente"),RANK(M777,$M$13:$M$787,0)+COUNTIF($M$13:M777,M777)-1,"")</f>
        <v/>
      </c>
      <c r="O777" s="70" t="str">
        <f>IF(AND(C777="Abierto",D777="Alta"),A777,"")</f>
        <v/>
      </c>
      <c r="P777" s="70" t="str">
        <f ca="1">IF(AND(C777="Abierto",D777="Alta"),TODAY()-E777,"")</f>
        <v/>
      </c>
      <c r="Q777" s="70" t="str">
        <f>IF(AND(C777="Abierto",D777="Alta"),RANK(P777,$P$13:$P$787,0)+COUNTIF($P$13:P777,P777)-1+MAX(N:N),"")</f>
        <v/>
      </c>
      <c r="R777" s="70" t="str">
        <f>IF(AND(C777="Abierto",D777="Media"),A777,"")</f>
        <v/>
      </c>
      <c r="S777" s="70" t="str">
        <f ca="1">IF(AND(C777="Abierto",D777="Media"),TODAY()-E777,"")</f>
        <v/>
      </c>
      <c r="T777" s="70" t="str">
        <f>IF(AND(C777="Abierto",D777="Media"),RANK(S777,$S$13:$S$787,0)+COUNTIF($S$13:S777,S777)-1+MAX(N:N,Q:Q),"")</f>
        <v/>
      </c>
      <c r="U777" s="70" t="str">
        <f>IF(AND(C777="Abierto",D777="Baja"),A777,"")</f>
        <v/>
      </c>
      <c r="V777" s="70" t="str">
        <f ca="1">IF(AND(C777="Abierto",D777="Baja"),TODAY()-E777,"")</f>
        <v/>
      </c>
      <c r="W777" s="70" t="str">
        <f>IF(AND(C777="Abierto",D777="Baja"),RANK(V777,$V$13:$V$787,0)+COUNTIF($V$13:V777,V777)-1+MAX(N:N,Q:Q,T:T),"")</f>
        <v/>
      </c>
      <c r="X777" s="83" t="str">
        <f>IF(OR(C777="Resuelto",C777=""),"",SUM(N777,Q777,T777,W777))</f>
        <v/>
      </c>
      <c r="Y777" s="83" t="str">
        <f>IF(OR(C777="Resuelto",C777=""),"",SUM(M777,P777,S777,V777))</f>
        <v/>
      </c>
      <c r="Z777" s="83" t="str">
        <f>IF(OR(C777="Resuelto",C777=""),"",SUM(L777,O777,R777,U777))</f>
        <v/>
      </c>
      <c r="AA777" s="16">
        <v>986</v>
      </c>
      <c r="AB777" s="16" t="str">
        <f t="shared" si="28"/>
        <v/>
      </c>
      <c r="AC777" s="71" t="str">
        <f t="shared" si="29"/>
        <v/>
      </c>
      <c r="AH777" s="74" t="str">
        <f>IF(AI777="","",MAX($AH$5:AH776)+1)</f>
        <v/>
      </c>
      <c r="AI777" s="23" t="str">
        <f>IF(G776="","",IF(COUNTIF($AI$11:AI776,G776)=0,G776,""))</f>
        <v/>
      </c>
      <c r="AJ777" s="23" t="str">
        <f t="shared" si="30"/>
        <v/>
      </c>
      <c r="AK777" s="69"/>
    </row>
    <row r="778" spans="1:37" x14ac:dyDescent="0.25">
      <c r="A778" s="81"/>
      <c r="B778" s="81"/>
      <c r="C778" s="81"/>
      <c r="D778" s="81"/>
      <c r="E778" s="80"/>
      <c r="F778" s="80"/>
      <c r="G778" s="81"/>
      <c r="H778" s="80"/>
      <c r="I778" s="82" t="str">
        <f t="shared" si="27"/>
        <v/>
      </c>
      <c r="J778" s="82"/>
      <c r="K778" s="82"/>
      <c r="L778" s="70" t="str">
        <f>IF(AND(C778="Abierto",D778="Urgente"),A778,"")</f>
        <v/>
      </c>
      <c r="M778" s="70" t="str">
        <f ca="1">IF(AND(C778="Abierto",D778="Urgente"),TODAY()-E778,"")</f>
        <v/>
      </c>
      <c r="N778" s="70" t="str">
        <f>IF(AND(C778="Abierto",D778="Urgente"),RANK(M778,$M$13:$M$787,0)+COUNTIF($M$13:M778,M778)-1,"")</f>
        <v/>
      </c>
      <c r="O778" s="70" t="str">
        <f>IF(AND(C778="Abierto",D778="Alta"),A778,"")</f>
        <v/>
      </c>
      <c r="P778" s="70" t="str">
        <f ca="1">IF(AND(C778="Abierto",D778="Alta"),TODAY()-E778,"")</f>
        <v/>
      </c>
      <c r="Q778" s="70" t="str">
        <f>IF(AND(C778="Abierto",D778="Alta"),RANK(P778,$P$13:$P$787,0)+COUNTIF($P$13:P778,P778)-1+MAX(N:N),"")</f>
        <v/>
      </c>
      <c r="R778" s="70" t="str">
        <f>IF(AND(C778="Abierto",D778="Media"),A778,"")</f>
        <v/>
      </c>
      <c r="S778" s="70" t="str">
        <f ca="1">IF(AND(C778="Abierto",D778="Media"),TODAY()-E778,"")</f>
        <v/>
      </c>
      <c r="T778" s="70" t="str">
        <f>IF(AND(C778="Abierto",D778="Media"),RANK(S778,$S$13:$S$787,0)+COUNTIF($S$13:S778,S778)-1+MAX(N:N,Q:Q),"")</f>
        <v/>
      </c>
      <c r="U778" s="70" t="str">
        <f>IF(AND(C778="Abierto",D778="Baja"),A778,"")</f>
        <v/>
      </c>
      <c r="V778" s="70" t="str">
        <f ca="1">IF(AND(C778="Abierto",D778="Baja"),TODAY()-E778,"")</f>
        <v/>
      </c>
      <c r="W778" s="70" t="str">
        <f>IF(AND(C778="Abierto",D778="Baja"),RANK(V778,$V$13:$V$787,0)+COUNTIF($V$13:V778,V778)-1+MAX(N:N,Q:Q,T:T),"")</f>
        <v/>
      </c>
      <c r="X778" s="83" t="str">
        <f>IF(OR(C778="Resuelto",C778=""),"",SUM(N778,Q778,T778,W778))</f>
        <v/>
      </c>
      <c r="Y778" s="83" t="str">
        <f>IF(OR(C778="Resuelto",C778=""),"",SUM(M778,P778,S778,V778))</f>
        <v/>
      </c>
      <c r="Z778" s="83" t="str">
        <f>IF(OR(C778="Resuelto",C778=""),"",SUM(L778,O778,R778,U778))</f>
        <v/>
      </c>
      <c r="AA778" s="16">
        <v>987</v>
      </c>
      <c r="AB778" s="16" t="str">
        <f t="shared" si="28"/>
        <v/>
      </c>
      <c r="AC778" s="71" t="str">
        <f t="shared" si="29"/>
        <v/>
      </c>
      <c r="AH778" s="74" t="str">
        <f>IF(AI778="","",MAX($AH$5:AH777)+1)</f>
        <v/>
      </c>
      <c r="AI778" s="23" t="str">
        <f>IF(G777="","",IF(COUNTIF($AI$11:AI777,G777)=0,G777,""))</f>
        <v/>
      </c>
      <c r="AJ778" s="23" t="str">
        <f t="shared" si="30"/>
        <v/>
      </c>
      <c r="AK778" s="69"/>
    </row>
    <row r="779" spans="1:37" x14ac:dyDescent="0.25">
      <c r="A779" s="81"/>
      <c r="B779" s="81"/>
      <c r="C779" s="81"/>
      <c r="D779" s="81"/>
      <c r="E779" s="80"/>
      <c r="F779" s="80"/>
      <c r="G779" s="81"/>
      <c r="H779" s="80"/>
      <c r="I779" s="82" t="str">
        <f t="shared" si="27"/>
        <v/>
      </c>
      <c r="J779" s="82"/>
      <c r="K779" s="82"/>
      <c r="L779" s="70" t="str">
        <f>IF(AND(C779="Abierto",D779="Urgente"),A779,"")</f>
        <v/>
      </c>
      <c r="M779" s="70" t="str">
        <f ca="1">IF(AND(C779="Abierto",D779="Urgente"),TODAY()-E779,"")</f>
        <v/>
      </c>
      <c r="N779" s="70" t="str">
        <f>IF(AND(C779="Abierto",D779="Urgente"),RANK(M779,$M$13:$M$787,0)+COUNTIF($M$13:M779,M779)-1,"")</f>
        <v/>
      </c>
      <c r="O779" s="70" t="str">
        <f>IF(AND(C779="Abierto",D779="Alta"),A779,"")</f>
        <v/>
      </c>
      <c r="P779" s="70" t="str">
        <f ca="1">IF(AND(C779="Abierto",D779="Alta"),TODAY()-E779,"")</f>
        <v/>
      </c>
      <c r="Q779" s="70" t="str">
        <f>IF(AND(C779="Abierto",D779="Alta"),RANK(P779,$P$13:$P$787,0)+COUNTIF($P$13:P779,P779)-1+MAX(N:N),"")</f>
        <v/>
      </c>
      <c r="R779" s="70" t="str">
        <f>IF(AND(C779="Abierto",D779="Media"),A779,"")</f>
        <v/>
      </c>
      <c r="S779" s="70" t="str">
        <f ca="1">IF(AND(C779="Abierto",D779="Media"),TODAY()-E779,"")</f>
        <v/>
      </c>
      <c r="T779" s="70" t="str">
        <f>IF(AND(C779="Abierto",D779="Media"),RANK(S779,$S$13:$S$787,0)+COUNTIF($S$13:S779,S779)-1+MAX(N:N,Q:Q),"")</f>
        <v/>
      </c>
      <c r="U779" s="70" t="str">
        <f>IF(AND(C779="Abierto",D779="Baja"),A779,"")</f>
        <v/>
      </c>
      <c r="V779" s="70" t="str">
        <f ca="1">IF(AND(C779="Abierto",D779="Baja"),TODAY()-E779,"")</f>
        <v/>
      </c>
      <c r="W779" s="70" t="str">
        <f>IF(AND(C779="Abierto",D779="Baja"),RANK(V779,$V$13:$V$787,0)+COUNTIF($V$13:V779,V779)-1+MAX(N:N,Q:Q,T:T),"")</f>
        <v/>
      </c>
      <c r="X779" s="83" t="str">
        <f>IF(OR(C779="Resuelto",C779=""),"",SUM(N779,Q779,T779,W779))</f>
        <v/>
      </c>
      <c r="Y779" s="83" t="str">
        <f>IF(OR(C779="Resuelto",C779=""),"",SUM(M779,P779,S779,V779))</f>
        <v/>
      </c>
      <c r="Z779" s="83" t="str">
        <f>IF(OR(C779="Resuelto",C779=""),"",SUM(L779,O779,R779,U779))</f>
        <v/>
      </c>
      <c r="AA779" s="16">
        <v>988</v>
      </c>
      <c r="AB779" s="16" t="str">
        <f t="shared" si="28"/>
        <v/>
      </c>
      <c r="AC779" s="71" t="str">
        <f t="shared" si="29"/>
        <v/>
      </c>
      <c r="AH779" s="74" t="str">
        <f>IF(AI779="","",MAX($AH$5:AH778)+1)</f>
        <v/>
      </c>
      <c r="AI779" s="23" t="str">
        <f>IF(G778="","",IF(COUNTIF($AI$11:AI778,G778)=0,G778,""))</f>
        <v/>
      </c>
      <c r="AJ779" s="23" t="str">
        <f t="shared" si="30"/>
        <v/>
      </c>
      <c r="AK779" s="69"/>
    </row>
    <row r="780" spans="1:37" x14ac:dyDescent="0.25">
      <c r="A780" s="81"/>
      <c r="B780" s="81"/>
      <c r="C780" s="81"/>
      <c r="D780" s="81"/>
      <c r="E780" s="80"/>
      <c r="F780" s="80"/>
      <c r="G780" s="81"/>
      <c r="H780" s="80"/>
      <c r="I780" s="82" t="str">
        <f t="shared" si="27"/>
        <v/>
      </c>
      <c r="J780" s="82"/>
      <c r="K780" s="82"/>
      <c r="L780" s="70" t="str">
        <f>IF(AND(C780="Abierto",D780="Urgente"),A780,"")</f>
        <v/>
      </c>
      <c r="M780" s="70" t="str">
        <f ca="1">IF(AND(C780="Abierto",D780="Urgente"),TODAY()-E780,"")</f>
        <v/>
      </c>
      <c r="N780" s="70" t="str">
        <f>IF(AND(C780="Abierto",D780="Urgente"),RANK(M780,$M$13:$M$787,0)+COUNTIF($M$13:M780,M780)-1,"")</f>
        <v/>
      </c>
      <c r="O780" s="70" t="str">
        <f>IF(AND(C780="Abierto",D780="Alta"),A780,"")</f>
        <v/>
      </c>
      <c r="P780" s="70" t="str">
        <f ca="1">IF(AND(C780="Abierto",D780="Alta"),TODAY()-E780,"")</f>
        <v/>
      </c>
      <c r="Q780" s="70" t="str">
        <f>IF(AND(C780="Abierto",D780="Alta"),RANK(P780,$P$13:$P$787,0)+COUNTIF($P$13:P780,P780)-1+MAX(N:N),"")</f>
        <v/>
      </c>
      <c r="R780" s="70" t="str">
        <f>IF(AND(C780="Abierto",D780="Media"),A780,"")</f>
        <v/>
      </c>
      <c r="S780" s="70" t="str">
        <f ca="1">IF(AND(C780="Abierto",D780="Media"),TODAY()-E780,"")</f>
        <v/>
      </c>
      <c r="T780" s="70" t="str">
        <f>IF(AND(C780="Abierto",D780="Media"),RANK(S780,$S$13:$S$787,0)+COUNTIF($S$13:S780,S780)-1+MAX(N:N,Q:Q),"")</f>
        <v/>
      </c>
      <c r="U780" s="70" t="str">
        <f>IF(AND(C780="Abierto",D780="Baja"),A780,"")</f>
        <v/>
      </c>
      <c r="V780" s="70" t="str">
        <f ca="1">IF(AND(C780="Abierto",D780="Baja"),TODAY()-E780,"")</f>
        <v/>
      </c>
      <c r="W780" s="70" t="str">
        <f>IF(AND(C780="Abierto",D780="Baja"),RANK(V780,$V$13:$V$787,0)+COUNTIF($V$13:V780,V780)-1+MAX(N:N,Q:Q,T:T),"")</f>
        <v/>
      </c>
      <c r="X780" s="83" t="str">
        <f>IF(OR(C780="Resuelto",C780=""),"",SUM(N780,Q780,T780,W780))</f>
        <v/>
      </c>
      <c r="Y780" s="83" t="str">
        <f>IF(OR(C780="Resuelto",C780=""),"",SUM(M780,P780,S780,V780))</f>
        <v/>
      </c>
      <c r="Z780" s="83" t="str">
        <f>IF(OR(C780="Resuelto",C780=""),"",SUM(L780,O780,R780,U780))</f>
        <v/>
      </c>
      <c r="AA780" s="16">
        <v>989</v>
      </c>
      <c r="AB780" s="16" t="str">
        <f t="shared" si="28"/>
        <v/>
      </c>
      <c r="AC780" s="71" t="str">
        <f t="shared" si="29"/>
        <v/>
      </c>
      <c r="AH780" s="74" t="str">
        <f>IF(AI780="","",MAX($AH$5:AH779)+1)</f>
        <v/>
      </c>
      <c r="AI780" s="23" t="str">
        <f>IF(G779="","",IF(COUNTIF($AI$11:AI779,G779)=0,G779,""))</f>
        <v/>
      </c>
      <c r="AJ780" s="23" t="str">
        <f t="shared" si="30"/>
        <v/>
      </c>
      <c r="AK780" s="69"/>
    </row>
    <row r="781" spans="1:37" x14ac:dyDescent="0.25">
      <c r="A781" s="81"/>
      <c r="B781" s="81"/>
      <c r="C781" s="81"/>
      <c r="D781" s="81"/>
      <c r="E781" s="80"/>
      <c r="F781" s="80"/>
      <c r="G781" s="81"/>
      <c r="H781" s="80"/>
      <c r="I781" s="82" t="str">
        <f t="shared" si="27"/>
        <v/>
      </c>
      <c r="J781" s="82"/>
      <c r="K781" s="82"/>
      <c r="L781" s="70" t="str">
        <f>IF(AND(C781="Abierto",D781="Urgente"),A781,"")</f>
        <v/>
      </c>
      <c r="M781" s="70" t="str">
        <f ca="1">IF(AND(C781="Abierto",D781="Urgente"),TODAY()-E781,"")</f>
        <v/>
      </c>
      <c r="N781" s="70" t="str">
        <f>IF(AND(C781="Abierto",D781="Urgente"),RANK(M781,$M$13:$M$787,0)+COUNTIF($M$13:M781,M781)-1,"")</f>
        <v/>
      </c>
      <c r="O781" s="70" t="str">
        <f>IF(AND(C781="Abierto",D781="Alta"),A781,"")</f>
        <v/>
      </c>
      <c r="P781" s="70" t="str">
        <f ca="1">IF(AND(C781="Abierto",D781="Alta"),TODAY()-E781,"")</f>
        <v/>
      </c>
      <c r="Q781" s="70" t="str">
        <f>IF(AND(C781="Abierto",D781="Alta"),RANK(P781,$P$13:$P$787,0)+COUNTIF($P$13:P781,P781)-1+MAX(N:N),"")</f>
        <v/>
      </c>
      <c r="R781" s="70" t="str">
        <f>IF(AND(C781="Abierto",D781="Media"),A781,"")</f>
        <v/>
      </c>
      <c r="S781" s="70" t="str">
        <f ca="1">IF(AND(C781="Abierto",D781="Media"),TODAY()-E781,"")</f>
        <v/>
      </c>
      <c r="T781" s="70" t="str">
        <f>IF(AND(C781="Abierto",D781="Media"),RANK(S781,$S$13:$S$787,0)+COUNTIF($S$13:S781,S781)-1+MAX(N:N,Q:Q),"")</f>
        <v/>
      </c>
      <c r="U781" s="70" t="str">
        <f>IF(AND(C781="Abierto",D781="Baja"),A781,"")</f>
        <v/>
      </c>
      <c r="V781" s="70" t="str">
        <f ca="1">IF(AND(C781="Abierto",D781="Baja"),TODAY()-E781,"")</f>
        <v/>
      </c>
      <c r="W781" s="70" t="str">
        <f>IF(AND(C781="Abierto",D781="Baja"),RANK(V781,$V$13:$V$787,0)+COUNTIF($V$13:V781,V781)-1+MAX(N:N,Q:Q,T:T),"")</f>
        <v/>
      </c>
      <c r="X781" s="83" t="str">
        <f>IF(OR(C781="Resuelto",C781=""),"",SUM(N781,Q781,T781,W781))</f>
        <v/>
      </c>
      <c r="Y781" s="83" t="str">
        <f>IF(OR(C781="Resuelto",C781=""),"",SUM(M781,P781,S781,V781))</f>
        <v/>
      </c>
      <c r="Z781" s="83" t="str">
        <f>IF(OR(C781="Resuelto",C781=""),"",SUM(L781,O781,R781,U781))</f>
        <v/>
      </c>
      <c r="AA781" s="16">
        <v>990</v>
      </c>
      <c r="AB781" s="16" t="str">
        <f t="shared" si="28"/>
        <v/>
      </c>
      <c r="AC781" s="71" t="str">
        <f t="shared" si="29"/>
        <v/>
      </c>
      <c r="AH781" s="74" t="str">
        <f>IF(AI781="","",MAX($AH$5:AH780)+1)</f>
        <v/>
      </c>
      <c r="AI781" s="23" t="str">
        <f>IF(G780="","",IF(COUNTIF($AI$11:AI780,G780)=0,G780,""))</f>
        <v/>
      </c>
      <c r="AJ781" s="23" t="str">
        <f t="shared" si="30"/>
        <v/>
      </c>
      <c r="AK781" s="69"/>
    </row>
    <row r="782" spans="1:37" x14ac:dyDescent="0.25">
      <c r="A782" s="81"/>
      <c r="B782" s="81"/>
      <c r="C782" s="81"/>
      <c r="D782" s="81"/>
      <c r="E782" s="80"/>
      <c r="F782" s="80"/>
      <c r="G782" s="81"/>
      <c r="H782" s="80"/>
      <c r="I782" s="82" t="str">
        <f t="shared" si="27"/>
        <v/>
      </c>
      <c r="J782" s="82"/>
      <c r="K782" s="82"/>
      <c r="L782" s="70" t="str">
        <f>IF(AND(C782="Abierto",D782="Urgente"),A782,"")</f>
        <v/>
      </c>
      <c r="M782" s="70" t="str">
        <f ca="1">IF(AND(C782="Abierto",D782="Urgente"),TODAY()-E782,"")</f>
        <v/>
      </c>
      <c r="N782" s="70" t="str">
        <f>IF(AND(C782="Abierto",D782="Urgente"),RANK(M782,$M$13:$M$787,0)+COUNTIF($M$13:M782,M782)-1,"")</f>
        <v/>
      </c>
      <c r="O782" s="70" t="str">
        <f>IF(AND(C782="Abierto",D782="Alta"),A782,"")</f>
        <v/>
      </c>
      <c r="P782" s="70" t="str">
        <f ca="1">IF(AND(C782="Abierto",D782="Alta"),TODAY()-E782,"")</f>
        <v/>
      </c>
      <c r="Q782" s="70" t="str">
        <f>IF(AND(C782="Abierto",D782="Alta"),RANK(P782,$P$13:$P$787,0)+COUNTIF($P$13:P782,P782)-1+MAX(N:N),"")</f>
        <v/>
      </c>
      <c r="R782" s="70" t="str">
        <f>IF(AND(C782="Abierto",D782="Media"),A782,"")</f>
        <v/>
      </c>
      <c r="S782" s="70" t="str">
        <f ca="1">IF(AND(C782="Abierto",D782="Media"),TODAY()-E782,"")</f>
        <v/>
      </c>
      <c r="T782" s="70" t="str">
        <f>IF(AND(C782="Abierto",D782="Media"),RANK(S782,$S$13:$S$787,0)+COUNTIF($S$13:S782,S782)-1+MAX(N:N,Q:Q),"")</f>
        <v/>
      </c>
      <c r="U782" s="70" t="str">
        <f>IF(AND(C782="Abierto",D782="Baja"),A782,"")</f>
        <v/>
      </c>
      <c r="V782" s="70" t="str">
        <f ca="1">IF(AND(C782="Abierto",D782="Baja"),TODAY()-E782,"")</f>
        <v/>
      </c>
      <c r="W782" s="70" t="str">
        <f>IF(AND(C782="Abierto",D782="Baja"),RANK(V782,$V$13:$V$787,0)+COUNTIF($V$13:V782,V782)-1+MAX(N:N,Q:Q,T:T),"")</f>
        <v/>
      </c>
      <c r="X782" s="83" t="str">
        <f>IF(OR(C782="Resuelto",C782=""),"",SUM(N782,Q782,T782,W782))</f>
        <v/>
      </c>
      <c r="Y782" s="83" t="str">
        <f>IF(OR(C782="Resuelto",C782=""),"",SUM(M782,P782,S782,V782))</f>
        <v/>
      </c>
      <c r="Z782" s="83" t="str">
        <f>IF(OR(C782="Resuelto",C782=""),"",SUM(L782,O782,R782,U782))</f>
        <v/>
      </c>
      <c r="AA782" s="16">
        <v>991</v>
      </c>
      <c r="AB782" s="16" t="str">
        <f t="shared" si="28"/>
        <v/>
      </c>
      <c r="AC782" s="71" t="str">
        <f t="shared" si="29"/>
        <v/>
      </c>
      <c r="AH782" s="74" t="str">
        <f>IF(AI782="","",MAX($AH$5:AH781)+1)</f>
        <v/>
      </c>
      <c r="AI782" s="23" t="str">
        <f>IF(G781="","",IF(COUNTIF($AI$11:AI781,G781)=0,G781,""))</f>
        <v/>
      </c>
      <c r="AJ782" s="23" t="str">
        <f t="shared" si="30"/>
        <v/>
      </c>
      <c r="AK782" s="69"/>
    </row>
    <row r="783" spans="1:37" x14ac:dyDescent="0.25">
      <c r="A783" s="81"/>
      <c r="B783" s="81"/>
      <c r="C783" s="81"/>
      <c r="D783" s="81"/>
      <c r="E783" s="80"/>
      <c r="F783" s="80"/>
      <c r="G783" s="81"/>
      <c r="H783" s="80"/>
      <c r="I783" s="82" t="str">
        <f t="shared" si="27"/>
        <v/>
      </c>
      <c r="J783" s="82"/>
      <c r="K783" s="82"/>
      <c r="L783" s="70" t="str">
        <f>IF(AND(C783="Abierto",D783="Urgente"),A783,"")</f>
        <v/>
      </c>
      <c r="M783" s="70" t="str">
        <f ca="1">IF(AND(C783="Abierto",D783="Urgente"),TODAY()-E783,"")</f>
        <v/>
      </c>
      <c r="N783" s="70" t="str">
        <f>IF(AND(C783="Abierto",D783="Urgente"),RANK(M783,$M$13:$M$787,0)+COUNTIF($M$13:M783,M783)-1,"")</f>
        <v/>
      </c>
      <c r="O783" s="70" t="str">
        <f>IF(AND(C783="Abierto",D783="Alta"),A783,"")</f>
        <v/>
      </c>
      <c r="P783" s="70" t="str">
        <f ca="1">IF(AND(C783="Abierto",D783="Alta"),TODAY()-E783,"")</f>
        <v/>
      </c>
      <c r="Q783" s="70" t="str">
        <f>IF(AND(C783="Abierto",D783="Alta"),RANK(P783,$P$13:$P$787,0)+COUNTIF($P$13:P783,P783)-1+MAX(N:N),"")</f>
        <v/>
      </c>
      <c r="R783" s="70" t="str">
        <f>IF(AND(C783="Abierto",D783="Media"),A783,"")</f>
        <v/>
      </c>
      <c r="S783" s="70" t="str">
        <f ca="1">IF(AND(C783="Abierto",D783="Media"),TODAY()-E783,"")</f>
        <v/>
      </c>
      <c r="T783" s="70" t="str">
        <f>IF(AND(C783="Abierto",D783="Media"),RANK(S783,$S$13:$S$787,0)+COUNTIF($S$13:S783,S783)-1+MAX(N:N,Q:Q),"")</f>
        <v/>
      </c>
      <c r="U783" s="70" t="str">
        <f>IF(AND(C783="Abierto",D783="Baja"),A783,"")</f>
        <v/>
      </c>
      <c r="V783" s="70" t="str">
        <f ca="1">IF(AND(C783="Abierto",D783="Baja"),TODAY()-E783,"")</f>
        <v/>
      </c>
      <c r="W783" s="70" t="str">
        <f>IF(AND(C783="Abierto",D783="Baja"),RANK(V783,$V$13:$V$787,0)+COUNTIF($V$13:V783,V783)-1+MAX(N:N,Q:Q,T:T),"")</f>
        <v/>
      </c>
      <c r="X783" s="83" t="str">
        <f>IF(OR(C783="Resuelto",C783=""),"",SUM(N783,Q783,T783,W783))</f>
        <v/>
      </c>
      <c r="Y783" s="83" t="str">
        <f>IF(OR(C783="Resuelto",C783=""),"",SUM(M783,P783,S783,V783))</f>
        <v/>
      </c>
      <c r="Z783" s="83" t="str">
        <f>IF(OR(C783="Resuelto",C783=""),"",SUM(L783,O783,R783,U783))</f>
        <v/>
      </c>
      <c r="AA783" s="16">
        <v>992</v>
      </c>
      <c r="AB783" s="16" t="str">
        <f t="shared" si="28"/>
        <v/>
      </c>
      <c r="AC783" s="71" t="str">
        <f t="shared" si="29"/>
        <v/>
      </c>
      <c r="AH783" s="74" t="str">
        <f>IF(AI783="","",MAX($AH$5:AH782)+1)</f>
        <v/>
      </c>
      <c r="AI783" s="23" t="str">
        <f>IF(G782="","",IF(COUNTIF($AI$11:AI782,G782)=0,G782,""))</f>
        <v/>
      </c>
      <c r="AJ783" s="23" t="str">
        <f t="shared" si="30"/>
        <v/>
      </c>
      <c r="AK783" s="69"/>
    </row>
    <row r="784" spans="1:37" x14ac:dyDescent="0.25">
      <c r="A784" s="81"/>
      <c r="B784" s="81"/>
      <c r="C784" s="81"/>
      <c r="D784" s="81"/>
      <c r="E784" s="80"/>
      <c r="F784" s="91"/>
      <c r="H784" s="80"/>
      <c r="I784" s="82" t="str">
        <f t="shared" si="27"/>
        <v/>
      </c>
      <c r="J784" s="82"/>
      <c r="K784" s="82"/>
      <c r="L784" s="70" t="str">
        <f>IF(AND(C784="Abierto",D784="Urgente"),A784,"")</f>
        <v/>
      </c>
      <c r="M784" s="70" t="str">
        <f ca="1">IF(AND(C784="Abierto",D784="Urgente"),TODAY()-E784,"")</f>
        <v/>
      </c>
      <c r="N784" s="70" t="str">
        <f>IF(AND(C784="Abierto",D784="Urgente"),RANK(M784,$M$13:$M$787,0)+COUNTIF($M$13:M784,M784)-1,"")</f>
        <v/>
      </c>
      <c r="O784" s="70" t="str">
        <f>IF(AND(C784="Abierto",D784="Alta"),A784,"")</f>
        <v/>
      </c>
      <c r="P784" s="70" t="str">
        <f ca="1">IF(AND(C784="Abierto",D784="Alta"),TODAY()-E784,"")</f>
        <v/>
      </c>
      <c r="Q784" s="70" t="str">
        <f>IF(AND(C784="Abierto",D784="Alta"),RANK(P784,$P$13:$P$787,0)+COUNTIF($P$13:P784,P784)-1+MAX(N:N),"")</f>
        <v/>
      </c>
      <c r="R784" s="70" t="str">
        <f>IF(AND(C784="Abierto",D784="Media"),A784,"")</f>
        <v/>
      </c>
      <c r="S784" s="70" t="str">
        <f ca="1">IF(AND(C784="Abierto",D784="Media"),TODAY()-E784,"")</f>
        <v/>
      </c>
      <c r="T784" s="70" t="str">
        <f>IF(AND(C784="Abierto",D784="Media"),RANK(S784,$S$13:$S$787,0)+COUNTIF($S$13:S784,S784)-1+MAX(N:N,Q:Q),"")</f>
        <v/>
      </c>
      <c r="U784" s="70" t="str">
        <f>IF(AND(C784="Abierto",D784="Baja"),A784,"")</f>
        <v/>
      </c>
      <c r="V784" s="70" t="str">
        <f ca="1">IF(AND(C784="Abierto",D784="Baja"),TODAY()-E784,"")</f>
        <v/>
      </c>
      <c r="W784" s="70" t="str">
        <f>IF(AND(C784="Abierto",D784="Baja"),RANK(V784,$V$13:$V$787,0)+COUNTIF($V$13:V784,V784)-1+MAX(N:N,Q:Q,T:T),"")</f>
        <v/>
      </c>
      <c r="X784" s="83" t="str">
        <f>IF(OR(C784="Resuelto",C784=""),"",SUM(N784,Q784,T784,W784))</f>
        <v/>
      </c>
      <c r="Y784" s="83" t="str">
        <f>IF(OR(C784="Resuelto",C784=""),"",SUM(M784,P784,S784,V784))</f>
        <v/>
      </c>
      <c r="Z784" s="83" t="str">
        <f>IF(OR(C784="Resuelto",C784=""),"",SUM(L784,O784,R784,U784))</f>
        <v/>
      </c>
      <c r="AA784" s="16">
        <v>993</v>
      </c>
      <c r="AB784" s="16" t="str">
        <f t="shared" si="28"/>
        <v/>
      </c>
      <c r="AC784" s="71" t="str">
        <f t="shared" si="29"/>
        <v/>
      </c>
      <c r="AH784" s="74" t="str">
        <f>IF(AI784="","",MAX($AH$5:AH783)+1)</f>
        <v/>
      </c>
      <c r="AI784" s="23" t="str">
        <f>IF(G783="","",IF(COUNTIF($AI$11:AI783,G783)=0,G783,""))</f>
        <v/>
      </c>
      <c r="AJ784" s="23" t="str">
        <f t="shared" si="30"/>
        <v/>
      </c>
      <c r="AK784" s="69"/>
    </row>
  </sheetData>
  <mergeCells count="31">
    <mergeCell ref="AN11:AN12"/>
    <mergeCell ref="AO11:AO12"/>
    <mergeCell ref="A422:E422"/>
    <mergeCell ref="A423:E423"/>
    <mergeCell ref="D1:AO1"/>
    <mergeCell ref="D2:AO2"/>
    <mergeCell ref="A4:AO4"/>
    <mergeCell ref="AK11:AK12"/>
    <mergeCell ref="AL11:AL12"/>
    <mergeCell ref="AM11:AM12"/>
    <mergeCell ref="E11:E12"/>
    <mergeCell ref="F11:G11"/>
    <mergeCell ref="H11:H12"/>
    <mergeCell ref="I11:I12"/>
    <mergeCell ref="J11:K12"/>
    <mergeCell ref="A9:G9"/>
    <mergeCell ref="A10:I10"/>
    <mergeCell ref="A11:A12"/>
    <mergeCell ref="B11:B12"/>
    <mergeCell ref="C11:C12"/>
    <mergeCell ref="D11:D12"/>
    <mergeCell ref="A7:D7"/>
    <mergeCell ref="E7:G7"/>
    <mergeCell ref="A5:G5"/>
    <mergeCell ref="A6:D6"/>
    <mergeCell ref="E6:G6"/>
    <mergeCell ref="L6:W6"/>
    <mergeCell ref="X6:AC6"/>
    <mergeCell ref="E3:I3"/>
    <mergeCell ref="J3:AK3"/>
    <mergeCell ref="AL3:AN3"/>
  </mergeCells>
  <conditionalFormatting sqref="D16:D32 D39:D52 D179:D212">
    <cfRule type="cellIs" dxfId="2073" priority="500" operator="equal">
      <formula>"Baja"</formula>
    </cfRule>
    <cfRule type="cellIs" dxfId="2072" priority="501" operator="equal">
      <formula>"Media"</formula>
    </cfRule>
    <cfRule type="cellIs" dxfId="2071" priority="502" operator="equal">
      <formula>"Alta"</formula>
    </cfRule>
    <cfRule type="cellIs" dxfId="2070" priority="503" operator="equal">
      <formula>"Urgente"</formula>
    </cfRule>
  </conditionalFormatting>
  <conditionalFormatting sqref="C178:C191">
    <cfRule type="containsText" dxfId="2069" priority="980" operator="containsText" text="abierto">
      <formula>NOT(ISERROR(SEARCH("abierto",C178)))</formula>
    </cfRule>
  </conditionalFormatting>
  <conditionalFormatting sqref="I130:I149 I13:I32 I39:I127 I151:I181 I189:I215 I220:I421">
    <cfRule type="cellIs" dxfId="2068" priority="979" operator="greaterThan">
      <formula>10</formula>
    </cfRule>
  </conditionalFormatting>
  <conditionalFormatting sqref="I128:I129">
    <cfRule type="cellIs" dxfId="2067" priority="978" operator="greaterThan">
      <formula>10</formula>
    </cfRule>
  </conditionalFormatting>
  <conditionalFormatting sqref="D259">
    <cfRule type="cellIs" dxfId="2066" priority="366" operator="equal">
      <formula>"Baja"</formula>
    </cfRule>
    <cfRule type="cellIs" dxfId="2065" priority="367" operator="equal">
      <formula>"Media"</formula>
    </cfRule>
    <cfRule type="cellIs" dxfId="2064" priority="368" operator="equal">
      <formula>"Alta"</formula>
    </cfRule>
    <cfRule type="cellIs" dxfId="2063" priority="369" operator="equal">
      <formula>"Urgente"</formula>
    </cfRule>
  </conditionalFormatting>
  <conditionalFormatting sqref="I150">
    <cfRule type="cellIs" dxfId="2062" priority="977" operator="greaterThan">
      <formula>10</formula>
    </cfRule>
  </conditionalFormatting>
  <conditionalFormatting sqref="D273">
    <cfRule type="cellIs" dxfId="2061" priority="334" operator="equal">
      <formula>"Baja"</formula>
    </cfRule>
    <cfRule type="cellIs" dxfId="2060" priority="335" operator="equal">
      <formula>"Media"</formula>
    </cfRule>
    <cfRule type="cellIs" dxfId="2059" priority="336" operator="equal">
      <formula>"Alta"</formula>
    </cfRule>
    <cfRule type="cellIs" dxfId="2058" priority="337" operator="equal">
      <formula>"Urgente"</formula>
    </cfRule>
  </conditionalFormatting>
  <conditionalFormatting sqref="C13:C14 C53 C74 C157:C158 C170 C212 C230:C231 C253 C257 C262:C266 C270 C276 C284 C292 C325:C327 C313 C354 C361:C366 C394 C400">
    <cfRule type="containsText" dxfId="2057" priority="976" operator="containsText" text="abierto">
      <formula>NOT(ISERROR(SEARCH("abierto",C13)))</formula>
    </cfRule>
  </conditionalFormatting>
  <conditionalFormatting sqref="C16">
    <cfRule type="containsText" dxfId="2056" priority="975" operator="containsText" text="abierto">
      <formula>NOT(ISERROR(SEARCH("abierto",C16)))</formula>
    </cfRule>
  </conditionalFormatting>
  <conditionalFormatting sqref="C17">
    <cfRule type="containsText" dxfId="2055" priority="974" operator="containsText" text="abierto">
      <formula>NOT(ISERROR(SEARCH("abierto",C17)))</formula>
    </cfRule>
  </conditionalFormatting>
  <conditionalFormatting sqref="C18">
    <cfRule type="containsText" dxfId="2054" priority="973" operator="containsText" text="abierto">
      <formula>NOT(ISERROR(SEARCH("abierto",C18)))</formula>
    </cfRule>
  </conditionalFormatting>
  <conditionalFormatting sqref="C21">
    <cfRule type="containsText" dxfId="2053" priority="972" operator="containsText" text="abierto">
      <formula>NOT(ISERROR(SEARCH("abierto",C21)))</formula>
    </cfRule>
  </conditionalFormatting>
  <conditionalFormatting sqref="C65">
    <cfRule type="containsText" dxfId="2052" priority="965" operator="containsText" text="abierto">
      <formula>NOT(ISERROR(SEARCH("abierto",C65)))</formula>
    </cfRule>
  </conditionalFormatting>
  <conditionalFormatting sqref="C54">
    <cfRule type="containsText" dxfId="2051" priority="966" operator="containsText" text="abierto">
      <formula>NOT(ISERROR(SEARCH("abierto",C54)))</formula>
    </cfRule>
  </conditionalFormatting>
  <conditionalFormatting sqref="C30">
    <cfRule type="containsText" dxfId="2050" priority="971" operator="containsText" text="abierto">
      <formula>NOT(ISERROR(SEARCH("abierto",C30)))</formula>
    </cfRule>
  </conditionalFormatting>
  <conditionalFormatting sqref="C39:C40">
    <cfRule type="containsText" dxfId="2049" priority="970" operator="containsText" text="abierto">
      <formula>NOT(ISERROR(SEARCH("abierto",C39)))</formula>
    </cfRule>
  </conditionalFormatting>
  <conditionalFormatting sqref="C52">
    <cfRule type="containsText" dxfId="2048" priority="967" operator="containsText" text="abierto">
      <formula>NOT(ISERROR(SEARCH("abierto",C52)))</formula>
    </cfRule>
  </conditionalFormatting>
  <conditionalFormatting sqref="C45">
    <cfRule type="containsText" dxfId="2047" priority="969" operator="containsText" text="abierto">
      <formula>NOT(ISERROR(SEARCH("abierto",C45)))</formula>
    </cfRule>
  </conditionalFormatting>
  <conditionalFormatting sqref="C51">
    <cfRule type="containsText" dxfId="2046" priority="968" operator="containsText" text="abierto">
      <formula>NOT(ISERROR(SEARCH("abierto",C51)))</formula>
    </cfRule>
  </conditionalFormatting>
  <conditionalFormatting sqref="C155:C156">
    <cfRule type="containsText" dxfId="2045" priority="962" operator="containsText" text="abierto">
      <formula>NOT(ISERROR(SEARCH("abierto",C155)))</formula>
    </cfRule>
  </conditionalFormatting>
  <conditionalFormatting sqref="C139 C142 C144:C145 C149">
    <cfRule type="containsText" dxfId="2044" priority="963" operator="containsText" text="abierto">
      <formula>NOT(ISERROR(SEARCH("abierto",C139)))</formula>
    </cfRule>
  </conditionalFormatting>
  <conditionalFormatting sqref="C162">
    <cfRule type="containsText" dxfId="2043" priority="961" operator="containsText" text="abierto">
      <formula>NOT(ISERROR(SEARCH("abierto",C162)))</formula>
    </cfRule>
  </conditionalFormatting>
  <conditionalFormatting sqref="C167">
    <cfRule type="containsText" dxfId="2042" priority="960" operator="containsText" text="abierto">
      <formula>NOT(ISERROR(SEARCH("abierto",C167)))</formula>
    </cfRule>
  </conditionalFormatting>
  <conditionalFormatting sqref="C124">
    <cfRule type="containsText" dxfId="2041" priority="964" operator="containsText" text="abierto">
      <formula>NOT(ISERROR(SEARCH("abierto",C124)))</formula>
    </cfRule>
  </conditionalFormatting>
  <conditionalFormatting sqref="C15">
    <cfRule type="containsText" dxfId="2040" priority="959" operator="containsText" text="abierto">
      <formula>NOT(ISERROR(SEARCH("abierto",C15)))</formula>
    </cfRule>
  </conditionalFormatting>
  <conditionalFormatting sqref="C19">
    <cfRule type="containsText" dxfId="2039" priority="958" operator="containsText" text="abierto">
      <formula>NOT(ISERROR(SEARCH("abierto",C19)))</formula>
    </cfRule>
  </conditionalFormatting>
  <conditionalFormatting sqref="C20">
    <cfRule type="containsText" dxfId="2038" priority="957" operator="containsText" text="abierto">
      <formula>NOT(ISERROR(SEARCH("abierto",C20)))</formula>
    </cfRule>
  </conditionalFormatting>
  <conditionalFormatting sqref="C22">
    <cfRule type="containsText" dxfId="2037" priority="956" operator="containsText" text="abierto">
      <formula>NOT(ISERROR(SEARCH("abierto",C22)))</formula>
    </cfRule>
  </conditionalFormatting>
  <conditionalFormatting sqref="C23">
    <cfRule type="containsText" dxfId="2036" priority="955" operator="containsText" text="abierto">
      <formula>NOT(ISERROR(SEARCH("abierto",C23)))</formula>
    </cfRule>
  </conditionalFormatting>
  <conditionalFormatting sqref="C24">
    <cfRule type="containsText" dxfId="2035" priority="954" operator="containsText" text="abierto">
      <formula>NOT(ISERROR(SEARCH("abierto",C24)))</formula>
    </cfRule>
  </conditionalFormatting>
  <conditionalFormatting sqref="C25">
    <cfRule type="containsText" dxfId="2034" priority="953" operator="containsText" text="abierto">
      <formula>NOT(ISERROR(SEARCH("abierto",C25)))</formula>
    </cfRule>
  </conditionalFormatting>
  <conditionalFormatting sqref="C26:C27">
    <cfRule type="containsText" dxfId="2033" priority="952" operator="containsText" text="abierto">
      <formula>NOT(ISERROR(SEARCH("abierto",C26)))</formula>
    </cfRule>
  </conditionalFormatting>
  <conditionalFormatting sqref="C28">
    <cfRule type="containsText" dxfId="2032" priority="951" operator="containsText" text="abierto">
      <formula>NOT(ISERROR(SEARCH("abierto",C28)))</formula>
    </cfRule>
  </conditionalFormatting>
  <conditionalFormatting sqref="C29">
    <cfRule type="containsText" dxfId="2031" priority="950" operator="containsText" text="abierto">
      <formula>NOT(ISERROR(SEARCH("abierto",C29)))</formula>
    </cfRule>
  </conditionalFormatting>
  <conditionalFormatting sqref="C31">
    <cfRule type="containsText" dxfId="2030" priority="949" operator="containsText" text="abierto">
      <formula>NOT(ISERROR(SEARCH("abierto",C31)))</formula>
    </cfRule>
  </conditionalFormatting>
  <conditionalFormatting sqref="C32">
    <cfRule type="containsText" dxfId="2029" priority="948" operator="containsText" text="abierto">
      <formula>NOT(ISERROR(SEARCH("abierto",C32)))</formula>
    </cfRule>
  </conditionalFormatting>
  <conditionalFormatting sqref="C41">
    <cfRule type="containsText" dxfId="2028" priority="947" operator="containsText" text="abierto">
      <formula>NOT(ISERROR(SEARCH("abierto",C41)))</formula>
    </cfRule>
  </conditionalFormatting>
  <conditionalFormatting sqref="C42">
    <cfRule type="containsText" dxfId="2027" priority="946" operator="containsText" text="abierto">
      <formula>NOT(ISERROR(SEARCH("abierto",C42)))</formula>
    </cfRule>
  </conditionalFormatting>
  <conditionalFormatting sqref="C43">
    <cfRule type="containsText" dxfId="2026" priority="945" operator="containsText" text="abierto">
      <formula>NOT(ISERROR(SEARCH("abierto",C43)))</formula>
    </cfRule>
  </conditionalFormatting>
  <conditionalFormatting sqref="C44">
    <cfRule type="containsText" dxfId="2025" priority="944" operator="containsText" text="abierto">
      <formula>NOT(ISERROR(SEARCH("abierto",C44)))</formula>
    </cfRule>
  </conditionalFormatting>
  <conditionalFormatting sqref="C47">
    <cfRule type="containsText" dxfId="2024" priority="943" operator="containsText" text="abierto">
      <formula>NOT(ISERROR(SEARCH("abierto",C47)))</formula>
    </cfRule>
  </conditionalFormatting>
  <conditionalFormatting sqref="C46">
    <cfRule type="containsText" dxfId="2023" priority="942" operator="containsText" text="abierto">
      <formula>NOT(ISERROR(SEARCH("abierto",C46)))</formula>
    </cfRule>
  </conditionalFormatting>
  <conditionalFormatting sqref="C48">
    <cfRule type="containsText" dxfId="2022" priority="941" operator="containsText" text="abierto">
      <formula>NOT(ISERROR(SEARCH("abierto",C48)))</formula>
    </cfRule>
  </conditionalFormatting>
  <conditionalFormatting sqref="C49">
    <cfRule type="containsText" dxfId="2021" priority="940" operator="containsText" text="abierto">
      <formula>NOT(ISERROR(SEARCH("abierto",C49)))</formula>
    </cfRule>
  </conditionalFormatting>
  <conditionalFormatting sqref="C50">
    <cfRule type="containsText" dxfId="2020" priority="939" operator="containsText" text="abierto">
      <formula>NOT(ISERROR(SEARCH("abierto",C50)))</formula>
    </cfRule>
  </conditionalFormatting>
  <conditionalFormatting sqref="C55">
    <cfRule type="containsText" dxfId="2019" priority="938" operator="containsText" text="abierto">
      <formula>NOT(ISERROR(SEARCH("abierto",C55)))</formula>
    </cfRule>
  </conditionalFormatting>
  <conditionalFormatting sqref="C56">
    <cfRule type="containsText" dxfId="2018" priority="937" operator="containsText" text="abierto">
      <formula>NOT(ISERROR(SEARCH("abierto",C56)))</formula>
    </cfRule>
  </conditionalFormatting>
  <conditionalFormatting sqref="C57">
    <cfRule type="containsText" dxfId="2017" priority="936" operator="containsText" text="abierto">
      <formula>NOT(ISERROR(SEARCH("abierto",C57)))</formula>
    </cfRule>
  </conditionalFormatting>
  <conditionalFormatting sqref="C58">
    <cfRule type="containsText" dxfId="2016" priority="935" operator="containsText" text="abierto">
      <formula>NOT(ISERROR(SEARCH("abierto",C58)))</formula>
    </cfRule>
  </conditionalFormatting>
  <conditionalFormatting sqref="C59">
    <cfRule type="containsText" dxfId="2015" priority="934" operator="containsText" text="abierto">
      <formula>NOT(ISERROR(SEARCH("abierto",C59)))</formula>
    </cfRule>
  </conditionalFormatting>
  <conditionalFormatting sqref="C60">
    <cfRule type="containsText" dxfId="2014" priority="933" operator="containsText" text="abierto">
      <formula>NOT(ISERROR(SEARCH("abierto",C60)))</formula>
    </cfRule>
  </conditionalFormatting>
  <conditionalFormatting sqref="C61">
    <cfRule type="containsText" dxfId="2013" priority="932" operator="containsText" text="abierto">
      <formula>NOT(ISERROR(SEARCH("abierto",C61)))</formula>
    </cfRule>
  </conditionalFormatting>
  <conditionalFormatting sqref="C62:C64">
    <cfRule type="containsText" dxfId="2012" priority="931" operator="containsText" text="abierto">
      <formula>NOT(ISERROR(SEARCH("abierto",C62)))</formula>
    </cfRule>
  </conditionalFormatting>
  <conditionalFormatting sqref="C66:C67">
    <cfRule type="containsText" dxfId="2011" priority="930" operator="containsText" text="abierto">
      <formula>NOT(ISERROR(SEARCH("abierto",C66)))</formula>
    </cfRule>
  </conditionalFormatting>
  <conditionalFormatting sqref="C68:C69">
    <cfRule type="containsText" dxfId="2010" priority="929" operator="containsText" text="abierto">
      <formula>NOT(ISERROR(SEARCH("abierto",C68)))</formula>
    </cfRule>
  </conditionalFormatting>
  <conditionalFormatting sqref="C70:C73">
    <cfRule type="containsText" dxfId="2009" priority="928" operator="containsText" text="abierto">
      <formula>NOT(ISERROR(SEARCH("abierto",C70)))</formula>
    </cfRule>
  </conditionalFormatting>
  <conditionalFormatting sqref="C75:C78">
    <cfRule type="containsText" dxfId="2008" priority="927" operator="containsText" text="abierto">
      <formula>NOT(ISERROR(SEARCH("abierto",C75)))</formula>
    </cfRule>
  </conditionalFormatting>
  <conditionalFormatting sqref="C79:C81">
    <cfRule type="containsText" dxfId="2007" priority="926" operator="containsText" text="abierto">
      <formula>NOT(ISERROR(SEARCH("abierto",C79)))</formula>
    </cfRule>
  </conditionalFormatting>
  <conditionalFormatting sqref="C82:C84">
    <cfRule type="containsText" dxfId="2006" priority="925" operator="containsText" text="abierto">
      <formula>NOT(ISERROR(SEARCH("abierto",C82)))</formula>
    </cfRule>
  </conditionalFormatting>
  <conditionalFormatting sqref="C85:C86">
    <cfRule type="containsText" dxfId="2005" priority="924" operator="containsText" text="abierto">
      <formula>NOT(ISERROR(SEARCH("abierto",C85)))</formula>
    </cfRule>
  </conditionalFormatting>
  <conditionalFormatting sqref="C87:C91">
    <cfRule type="containsText" dxfId="2004" priority="923" operator="containsText" text="abierto">
      <formula>NOT(ISERROR(SEARCH("abierto",C87)))</formula>
    </cfRule>
  </conditionalFormatting>
  <conditionalFormatting sqref="C92:C97">
    <cfRule type="containsText" dxfId="2003" priority="922" operator="containsText" text="abierto">
      <formula>NOT(ISERROR(SEARCH("abierto",C92)))</formula>
    </cfRule>
  </conditionalFormatting>
  <conditionalFormatting sqref="C98:C102">
    <cfRule type="containsText" dxfId="2002" priority="921" operator="containsText" text="abierto">
      <formula>NOT(ISERROR(SEARCH("abierto",C98)))</formula>
    </cfRule>
  </conditionalFormatting>
  <conditionalFormatting sqref="C103:C105">
    <cfRule type="containsText" dxfId="2001" priority="920" operator="containsText" text="abierto">
      <formula>NOT(ISERROR(SEARCH("abierto",C103)))</formula>
    </cfRule>
  </conditionalFormatting>
  <conditionalFormatting sqref="C106">
    <cfRule type="containsText" dxfId="2000" priority="919" operator="containsText" text="abierto">
      <formula>NOT(ISERROR(SEARCH("abierto",C106)))</formula>
    </cfRule>
  </conditionalFormatting>
  <conditionalFormatting sqref="C107">
    <cfRule type="containsText" dxfId="1999" priority="918" operator="containsText" text="abierto">
      <formula>NOT(ISERROR(SEARCH("abierto",C107)))</formula>
    </cfRule>
  </conditionalFormatting>
  <conditionalFormatting sqref="C108:C109">
    <cfRule type="containsText" dxfId="1998" priority="917" operator="containsText" text="abierto">
      <formula>NOT(ISERROR(SEARCH("abierto",C108)))</formula>
    </cfRule>
  </conditionalFormatting>
  <conditionalFormatting sqref="C110">
    <cfRule type="containsText" dxfId="1997" priority="916" operator="containsText" text="abierto">
      <formula>NOT(ISERROR(SEARCH("abierto",C110)))</formula>
    </cfRule>
  </conditionalFormatting>
  <conditionalFormatting sqref="C111">
    <cfRule type="containsText" dxfId="1996" priority="915" operator="containsText" text="abierto">
      <formula>NOT(ISERROR(SEARCH("abierto",C111)))</formula>
    </cfRule>
  </conditionalFormatting>
  <conditionalFormatting sqref="C112">
    <cfRule type="containsText" dxfId="1995" priority="914" operator="containsText" text="abierto">
      <formula>NOT(ISERROR(SEARCH("abierto",C112)))</formula>
    </cfRule>
  </conditionalFormatting>
  <conditionalFormatting sqref="C113">
    <cfRule type="containsText" dxfId="1994" priority="913" operator="containsText" text="abierto">
      <formula>NOT(ISERROR(SEARCH("abierto",C113)))</formula>
    </cfRule>
  </conditionalFormatting>
  <conditionalFormatting sqref="C114:C115">
    <cfRule type="containsText" dxfId="1993" priority="912" operator="containsText" text="abierto">
      <formula>NOT(ISERROR(SEARCH("abierto",C114)))</formula>
    </cfRule>
  </conditionalFormatting>
  <conditionalFormatting sqref="C116">
    <cfRule type="containsText" dxfId="1992" priority="911" operator="containsText" text="abierto">
      <formula>NOT(ISERROR(SEARCH("abierto",C116)))</formula>
    </cfRule>
  </conditionalFormatting>
  <conditionalFormatting sqref="C117:C120">
    <cfRule type="containsText" dxfId="1991" priority="910" operator="containsText" text="abierto">
      <formula>NOT(ISERROR(SEARCH("abierto",C117)))</formula>
    </cfRule>
  </conditionalFormatting>
  <conditionalFormatting sqref="C121">
    <cfRule type="containsText" dxfId="1990" priority="909" operator="containsText" text="abierto">
      <formula>NOT(ISERROR(SEARCH("abierto",C121)))</formula>
    </cfRule>
  </conditionalFormatting>
  <conditionalFormatting sqref="C122">
    <cfRule type="containsText" dxfId="1989" priority="908" operator="containsText" text="abierto">
      <formula>NOT(ISERROR(SEARCH("abierto",C122)))</formula>
    </cfRule>
  </conditionalFormatting>
  <conditionalFormatting sqref="C123">
    <cfRule type="containsText" dxfId="1988" priority="907" operator="containsText" text="abierto">
      <formula>NOT(ISERROR(SEARCH("abierto",C123)))</formula>
    </cfRule>
  </conditionalFormatting>
  <conditionalFormatting sqref="C125:C126">
    <cfRule type="containsText" dxfId="1987" priority="906" operator="containsText" text="abierto">
      <formula>NOT(ISERROR(SEARCH("abierto",C125)))</formula>
    </cfRule>
  </conditionalFormatting>
  <conditionalFormatting sqref="C127:C130">
    <cfRule type="containsText" dxfId="1986" priority="905" operator="containsText" text="abierto">
      <formula>NOT(ISERROR(SEARCH("abierto",C127)))</formula>
    </cfRule>
  </conditionalFormatting>
  <conditionalFormatting sqref="C131:C134">
    <cfRule type="containsText" dxfId="1985" priority="904" operator="containsText" text="abierto">
      <formula>NOT(ISERROR(SEARCH("abierto",C131)))</formula>
    </cfRule>
  </conditionalFormatting>
  <conditionalFormatting sqref="C135">
    <cfRule type="containsText" dxfId="1984" priority="903" operator="containsText" text="abierto">
      <formula>NOT(ISERROR(SEARCH("abierto",C135)))</formula>
    </cfRule>
  </conditionalFormatting>
  <conditionalFormatting sqref="C136">
    <cfRule type="containsText" dxfId="1983" priority="902" operator="containsText" text="abierto">
      <formula>NOT(ISERROR(SEARCH("abierto",C136)))</formula>
    </cfRule>
  </conditionalFormatting>
  <conditionalFormatting sqref="C137">
    <cfRule type="containsText" dxfId="1982" priority="901" operator="containsText" text="abierto">
      <formula>NOT(ISERROR(SEARCH("abierto",C137)))</formula>
    </cfRule>
  </conditionalFormatting>
  <conditionalFormatting sqref="C138">
    <cfRule type="containsText" dxfId="1981" priority="900" operator="containsText" text="abierto">
      <formula>NOT(ISERROR(SEARCH("abierto",C138)))</formula>
    </cfRule>
  </conditionalFormatting>
  <conditionalFormatting sqref="C140:C141">
    <cfRule type="containsText" dxfId="1980" priority="899" operator="containsText" text="abierto">
      <formula>NOT(ISERROR(SEARCH("abierto",C140)))</formula>
    </cfRule>
  </conditionalFormatting>
  <conditionalFormatting sqref="C143">
    <cfRule type="containsText" dxfId="1979" priority="898" operator="containsText" text="abierto">
      <formula>NOT(ISERROR(SEARCH("abierto",C143)))</formula>
    </cfRule>
  </conditionalFormatting>
  <conditionalFormatting sqref="C146">
    <cfRule type="containsText" dxfId="1978" priority="897" operator="containsText" text="abierto">
      <formula>NOT(ISERROR(SEARCH("abierto",C146)))</formula>
    </cfRule>
  </conditionalFormatting>
  <conditionalFormatting sqref="C147">
    <cfRule type="containsText" dxfId="1977" priority="896" operator="containsText" text="abierto">
      <formula>NOT(ISERROR(SEARCH("abierto",C147)))</formula>
    </cfRule>
  </conditionalFormatting>
  <conditionalFormatting sqref="C148">
    <cfRule type="containsText" dxfId="1976" priority="895" operator="containsText" text="abierto">
      <formula>NOT(ISERROR(SEARCH("abierto",C148)))</formula>
    </cfRule>
  </conditionalFormatting>
  <conditionalFormatting sqref="C150">
    <cfRule type="containsText" dxfId="1975" priority="894" operator="containsText" text="abierto">
      <formula>NOT(ISERROR(SEARCH("abierto",C150)))</formula>
    </cfRule>
  </conditionalFormatting>
  <conditionalFormatting sqref="C151:C154">
    <cfRule type="containsText" dxfId="1974" priority="893" operator="containsText" text="abierto">
      <formula>NOT(ISERROR(SEARCH("abierto",C151)))</formula>
    </cfRule>
  </conditionalFormatting>
  <conditionalFormatting sqref="C159:C161">
    <cfRule type="containsText" dxfId="1973" priority="892" operator="containsText" text="abierto">
      <formula>NOT(ISERROR(SEARCH("abierto",C159)))</formula>
    </cfRule>
  </conditionalFormatting>
  <conditionalFormatting sqref="C163">
    <cfRule type="containsText" dxfId="1972" priority="891" operator="containsText" text="abierto">
      <formula>NOT(ISERROR(SEARCH("abierto",C163)))</formula>
    </cfRule>
  </conditionalFormatting>
  <conditionalFormatting sqref="C164">
    <cfRule type="containsText" dxfId="1971" priority="890" operator="containsText" text="abierto">
      <formula>NOT(ISERROR(SEARCH("abierto",C164)))</formula>
    </cfRule>
  </conditionalFormatting>
  <conditionalFormatting sqref="C165">
    <cfRule type="containsText" dxfId="1970" priority="889" operator="containsText" text="abierto">
      <formula>NOT(ISERROR(SEARCH("abierto",C165)))</formula>
    </cfRule>
  </conditionalFormatting>
  <conditionalFormatting sqref="C166">
    <cfRule type="containsText" dxfId="1969" priority="888" operator="containsText" text="abierto">
      <formula>NOT(ISERROR(SEARCH("abierto",C166)))</formula>
    </cfRule>
  </conditionalFormatting>
  <conditionalFormatting sqref="C168">
    <cfRule type="containsText" dxfId="1968" priority="887" operator="containsText" text="abierto">
      <formula>NOT(ISERROR(SEARCH("abierto",C168)))</formula>
    </cfRule>
  </conditionalFormatting>
  <conditionalFormatting sqref="C169">
    <cfRule type="containsText" dxfId="1967" priority="886" operator="containsText" text="abierto">
      <formula>NOT(ISERROR(SEARCH("abierto",C169)))</formula>
    </cfRule>
  </conditionalFormatting>
  <conditionalFormatting sqref="C171">
    <cfRule type="containsText" dxfId="1966" priority="885" operator="containsText" text="abierto">
      <formula>NOT(ISERROR(SEARCH("abierto",C171)))</formula>
    </cfRule>
  </conditionalFormatting>
  <conditionalFormatting sqref="C172">
    <cfRule type="containsText" dxfId="1965" priority="884" operator="containsText" text="abierto">
      <formula>NOT(ISERROR(SEARCH("abierto",C172)))</formula>
    </cfRule>
  </conditionalFormatting>
  <conditionalFormatting sqref="C173">
    <cfRule type="containsText" dxfId="1964" priority="883" operator="containsText" text="abierto">
      <formula>NOT(ISERROR(SEARCH("abierto",C173)))</formula>
    </cfRule>
  </conditionalFormatting>
  <conditionalFormatting sqref="C174">
    <cfRule type="containsText" dxfId="1963" priority="882" operator="containsText" text="abierto">
      <formula>NOT(ISERROR(SEARCH("abierto",C174)))</formula>
    </cfRule>
  </conditionalFormatting>
  <conditionalFormatting sqref="C175:C177">
    <cfRule type="containsText" dxfId="1962" priority="881" operator="containsText" text="abierto">
      <formula>NOT(ISERROR(SEARCH("abierto",C175)))</formula>
    </cfRule>
  </conditionalFormatting>
  <conditionalFormatting sqref="C192:C205">
    <cfRule type="containsText" dxfId="1961" priority="880" operator="containsText" text="abierto">
      <formula>NOT(ISERROR(SEARCH("abierto",C192)))</formula>
    </cfRule>
  </conditionalFormatting>
  <conditionalFormatting sqref="C206:C208">
    <cfRule type="containsText" dxfId="1960" priority="879" operator="containsText" text="abierto">
      <formula>NOT(ISERROR(SEARCH("abierto",C206)))</formula>
    </cfRule>
  </conditionalFormatting>
  <conditionalFormatting sqref="C209">
    <cfRule type="containsText" dxfId="1959" priority="878" operator="containsText" text="abierto">
      <formula>NOT(ISERROR(SEARCH("abierto",C209)))</formula>
    </cfRule>
  </conditionalFormatting>
  <conditionalFormatting sqref="C210">
    <cfRule type="containsText" dxfId="1958" priority="877" operator="containsText" text="abierto">
      <formula>NOT(ISERROR(SEARCH("abierto",C210)))</formula>
    </cfRule>
  </conditionalFormatting>
  <conditionalFormatting sqref="C211">
    <cfRule type="containsText" dxfId="1957" priority="876" operator="containsText" text="abierto">
      <formula>NOT(ISERROR(SEARCH("abierto",C211)))</formula>
    </cfRule>
  </conditionalFormatting>
  <conditionalFormatting sqref="C213">
    <cfRule type="containsText" dxfId="1956" priority="875" operator="containsText" text="abierto">
      <formula>NOT(ISERROR(SEARCH("abierto",C213)))</formula>
    </cfRule>
  </conditionalFormatting>
  <conditionalFormatting sqref="C214">
    <cfRule type="containsText" dxfId="1955" priority="874" operator="containsText" text="abierto">
      <formula>NOT(ISERROR(SEARCH("abierto",C214)))</formula>
    </cfRule>
  </conditionalFormatting>
  <conditionalFormatting sqref="C215">
    <cfRule type="containsText" dxfId="1954" priority="873" operator="containsText" text="abierto">
      <formula>NOT(ISERROR(SEARCH("abierto",C215)))</formula>
    </cfRule>
  </conditionalFormatting>
  <conditionalFormatting sqref="C220">
    <cfRule type="containsText" dxfId="1953" priority="872" operator="containsText" text="abierto">
      <formula>NOT(ISERROR(SEARCH("abierto",C220)))</formula>
    </cfRule>
  </conditionalFormatting>
  <conditionalFormatting sqref="C221">
    <cfRule type="containsText" dxfId="1952" priority="871" operator="containsText" text="abierto">
      <formula>NOT(ISERROR(SEARCH("abierto",C221)))</formula>
    </cfRule>
  </conditionalFormatting>
  <conditionalFormatting sqref="C222">
    <cfRule type="containsText" dxfId="1951" priority="870" operator="containsText" text="abierto">
      <formula>NOT(ISERROR(SEARCH("abierto",C222)))</formula>
    </cfRule>
  </conditionalFormatting>
  <conditionalFormatting sqref="C223">
    <cfRule type="containsText" dxfId="1950" priority="869" operator="containsText" text="abierto">
      <formula>NOT(ISERROR(SEARCH("abierto",C223)))</formula>
    </cfRule>
  </conditionalFormatting>
  <conditionalFormatting sqref="C224">
    <cfRule type="containsText" dxfId="1949" priority="868" operator="containsText" text="abierto">
      <formula>NOT(ISERROR(SEARCH("abierto",C224)))</formula>
    </cfRule>
  </conditionalFormatting>
  <conditionalFormatting sqref="C225">
    <cfRule type="containsText" dxfId="1948" priority="867" operator="containsText" text="abierto">
      <formula>NOT(ISERROR(SEARCH("abierto",C225)))</formula>
    </cfRule>
  </conditionalFormatting>
  <conditionalFormatting sqref="C227">
    <cfRule type="containsText" dxfId="1947" priority="866" operator="containsText" text="abierto">
      <formula>NOT(ISERROR(SEARCH("abierto",C227)))</formula>
    </cfRule>
  </conditionalFormatting>
  <conditionalFormatting sqref="C228">
    <cfRule type="containsText" dxfId="1946" priority="865" operator="containsText" text="abierto">
      <formula>NOT(ISERROR(SEARCH("abierto",C228)))</formula>
    </cfRule>
  </conditionalFormatting>
  <conditionalFormatting sqref="C229">
    <cfRule type="containsText" dxfId="1945" priority="864" operator="containsText" text="abierto">
      <formula>NOT(ISERROR(SEARCH("abierto",C229)))</formula>
    </cfRule>
  </conditionalFormatting>
  <conditionalFormatting sqref="C226">
    <cfRule type="containsText" dxfId="1944" priority="863" operator="containsText" text="abierto">
      <formula>NOT(ISERROR(SEARCH("abierto",C226)))</formula>
    </cfRule>
  </conditionalFormatting>
  <conditionalFormatting sqref="C232">
    <cfRule type="containsText" dxfId="1943" priority="862" operator="containsText" text="abierto">
      <formula>NOT(ISERROR(SEARCH("abierto",C232)))</formula>
    </cfRule>
  </conditionalFormatting>
  <conditionalFormatting sqref="C233">
    <cfRule type="containsText" dxfId="1942" priority="861" operator="containsText" text="abierto">
      <formula>NOT(ISERROR(SEARCH("abierto",C233)))</formula>
    </cfRule>
  </conditionalFormatting>
  <conditionalFormatting sqref="C234">
    <cfRule type="containsText" dxfId="1941" priority="860" operator="containsText" text="abierto">
      <formula>NOT(ISERROR(SEARCH("abierto",C234)))</formula>
    </cfRule>
  </conditionalFormatting>
  <conditionalFormatting sqref="C235">
    <cfRule type="containsText" dxfId="1940" priority="859" operator="containsText" text="abierto">
      <formula>NOT(ISERROR(SEARCH("abierto",C235)))</formula>
    </cfRule>
  </conditionalFormatting>
  <conditionalFormatting sqref="C236">
    <cfRule type="containsText" dxfId="1939" priority="858" operator="containsText" text="abierto">
      <formula>NOT(ISERROR(SEARCH("abierto",C236)))</formula>
    </cfRule>
  </conditionalFormatting>
  <conditionalFormatting sqref="C237">
    <cfRule type="containsText" dxfId="1938" priority="857" operator="containsText" text="abierto">
      <formula>NOT(ISERROR(SEARCH("abierto",C237)))</formula>
    </cfRule>
  </conditionalFormatting>
  <conditionalFormatting sqref="C238">
    <cfRule type="containsText" dxfId="1937" priority="856" operator="containsText" text="abierto">
      <formula>NOT(ISERROR(SEARCH("abierto",C238)))</formula>
    </cfRule>
  </conditionalFormatting>
  <conditionalFormatting sqref="C239">
    <cfRule type="containsText" dxfId="1936" priority="855" operator="containsText" text="abierto">
      <formula>NOT(ISERROR(SEARCH("abierto",C239)))</formula>
    </cfRule>
  </conditionalFormatting>
  <conditionalFormatting sqref="C245">
    <cfRule type="containsText" dxfId="1935" priority="854" operator="containsText" text="abierto">
      <formula>NOT(ISERROR(SEARCH("abierto",C245)))</formula>
    </cfRule>
  </conditionalFormatting>
  <conditionalFormatting sqref="C246">
    <cfRule type="containsText" dxfId="1934" priority="853" operator="containsText" text="abierto">
      <formula>NOT(ISERROR(SEARCH("abierto",C246)))</formula>
    </cfRule>
  </conditionalFormatting>
  <conditionalFormatting sqref="C247">
    <cfRule type="containsText" dxfId="1933" priority="852" operator="containsText" text="abierto">
      <formula>NOT(ISERROR(SEARCH("abierto",C247)))</formula>
    </cfRule>
  </conditionalFormatting>
  <conditionalFormatting sqref="C248">
    <cfRule type="containsText" dxfId="1932" priority="851" operator="containsText" text="abierto">
      <formula>NOT(ISERROR(SEARCH("abierto",C248)))</formula>
    </cfRule>
  </conditionalFormatting>
  <conditionalFormatting sqref="C249">
    <cfRule type="containsText" dxfId="1931" priority="850" operator="containsText" text="abierto">
      <formula>NOT(ISERROR(SEARCH("abierto",C249)))</formula>
    </cfRule>
  </conditionalFormatting>
  <conditionalFormatting sqref="C250">
    <cfRule type="containsText" dxfId="1930" priority="849" operator="containsText" text="abierto">
      <formula>NOT(ISERROR(SEARCH("abierto",C250)))</formula>
    </cfRule>
  </conditionalFormatting>
  <conditionalFormatting sqref="C251">
    <cfRule type="containsText" dxfId="1929" priority="848" operator="containsText" text="abierto">
      <formula>NOT(ISERROR(SEARCH("abierto",C251)))</formula>
    </cfRule>
  </conditionalFormatting>
  <conditionalFormatting sqref="C252">
    <cfRule type="containsText" dxfId="1928" priority="847" operator="containsText" text="abierto">
      <formula>NOT(ISERROR(SEARCH("abierto",C252)))</formula>
    </cfRule>
  </conditionalFormatting>
  <conditionalFormatting sqref="C245">
    <cfRule type="containsText" dxfId="1927" priority="846" operator="containsText" text="abierto">
      <formula>NOT(ISERROR(SEARCH("abierto",C245)))</formula>
    </cfRule>
  </conditionalFormatting>
  <conditionalFormatting sqref="C246">
    <cfRule type="containsText" dxfId="1926" priority="845" operator="containsText" text="abierto">
      <formula>NOT(ISERROR(SEARCH("abierto",C246)))</formula>
    </cfRule>
  </conditionalFormatting>
  <conditionalFormatting sqref="C247">
    <cfRule type="containsText" dxfId="1925" priority="844" operator="containsText" text="abierto">
      <formula>NOT(ISERROR(SEARCH("abierto",C247)))</formula>
    </cfRule>
  </conditionalFormatting>
  <conditionalFormatting sqref="C248">
    <cfRule type="containsText" dxfId="1924" priority="843" operator="containsText" text="abierto">
      <formula>NOT(ISERROR(SEARCH("abierto",C248)))</formula>
    </cfRule>
  </conditionalFormatting>
  <conditionalFormatting sqref="C249">
    <cfRule type="containsText" dxfId="1923" priority="842" operator="containsText" text="abierto">
      <formula>NOT(ISERROR(SEARCH("abierto",C249)))</formula>
    </cfRule>
  </conditionalFormatting>
  <conditionalFormatting sqref="C250">
    <cfRule type="containsText" dxfId="1922" priority="841" operator="containsText" text="abierto">
      <formula>NOT(ISERROR(SEARCH("abierto",C250)))</formula>
    </cfRule>
  </conditionalFormatting>
  <conditionalFormatting sqref="C251">
    <cfRule type="containsText" dxfId="1921" priority="840" operator="containsText" text="abierto">
      <formula>NOT(ISERROR(SEARCH("abierto",C251)))</formula>
    </cfRule>
  </conditionalFormatting>
  <conditionalFormatting sqref="C252">
    <cfRule type="containsText" dxfId="1920" priority="839" operator="containsText" text="abierto">
      <formula>NOT(ISERROR(SEARCH("abierto",C252)))</formula>
    </cfRule>
  </conditionalFormatting>
  <conditionalFormatting sqref="C253">
    <cfRule type="containsText" dxfId="1919" priority="838" operator="containsText" text="abierto">
      <formula>NOT(ISERROR(SEARCH("abierto",C253)))</formula>
    </cfRule>
  </conditionalFormatting>
  <conditionalFormatting sqref="C240">
    <cfRule type="containsText" dxfId="1918" priority="837" operator="containsText" text="abierto">
      <formula>NOT(ISERROR(SEARCH("abierto",C240)))</formula>
    </cfRule>
  </conditionalFormatting>
  <conditionalFormatting sqref="C241">
    <cfRule type="containsText" dxfId="1917" priority="836" operator="containsText" text="abierto">
      <formula>NOT(ISERROR(SEARCH("abierto",C241)))</formula>
    </cfRule>
  </conditionalFormatting>
  <conditionalFormatting sqref="C242">
    <cfRule type="containsText" dxfId="1916" priority="835" operator="containsText" text="abierto">
      <formula>NOT(ISERROR(SEARCH("abierto",C242)))</formula>
    </cfRule>
  </conditionalFormatting>
  <conditionalFormatting sqref="C243">
    <cfRule type="containsText" dxfId="1915" priority="834" operator="containsText" text="abierto">
      <formula>NOT(ISERROR(SEARCH("abierto",C243)))</formula>
    </cfRule>
  </conditionalFormatting>
  <conditionalFormatting sqref="C244">
    <cfRule type="containsText" dxfId="1914" priority="833" operator="containsText" text="abierto">
      <formula>NOT(ISERROR(SEARCH("abierto",C244)))</formula>
    </cfRule>
  </conditionalFormatting>
  <conditionalFormatting sqref="C254">
    <cfRule type="containsText" dxfId="1913" priority="832" operator="containsText" text="abierto">
      <formula>NOT(ISERROR(SEARCH("abierto",C254)))</formula>
    </cfRule>
  </conditionalFormatting>
  <conditionalFormatting sqref="C254">
    <cfRule type="containsText" dxfId="1912" priority="831" operator="containsText" text="abierto">
      <formula>NOT(ISERROR(SEARCH("abierto",C254)))</formula>
    </cfRule>
  </conditionalFormatting>
  <conditionalFormatting sqref="C255">
    <cfRule type="containsText" dxfId="1911" priority="830" operator="containsText" text="abierto">
      <formula>NOT(ISERROR(SEARCH("abierto",C255)))</formula>
    </cfRule>
  </conditionalFormatting>
  <conditionalFormatting sqref="C255">
    <cfRule type="containsText" dxfId="1910" priority="829" operator="containsText" text="abierto">
      <formula>NOT(ISERROR(SEARCH("abierto",C255)))</formula>
    </cfRule>
  </conditionalFormatting>
  <conditionalFormatting sqref="C256">
    <cfRule type="containsText" dxfId="1909" priority="828" operator="containsText" text="abierto">
      <formula>NOT(ISERROR(SEARCH("abierto",C256)))</formula>
    </cfRule>
  </conditionalFormatting>
  <conditionalFormatting sqref="C256">
    <cfRule type="containsText" dxfId="1908" priority="827" operator="containsText" text="abierto">
      <formula>NOT(ISERROR(SEARCH("abierto",C256)))</formula>
    </cfRule>
  </conditionalFormatting>
  <conditionalFormatting sqref="C258">
    <cfRule type="containsText" dxfId="1907" priority="826" operator="containsText" text="abierto">
      <formula>NOT(ISERROR(SEARCH("abierto",C258)))</formula>
    </cfRule>
  </conditionalFormatting>
  <conditionalFormatting sqref="C258">
    <cfRule type="containsText" dxfId="1906" priority="825" operator="containsText" text="abierto">
      <formula>NOT(ISERROR(SEARCH("abierto",C258)))</formula>
    </cfRule>
  </conditionalFormatting>
  <conditionalFormatting sqref="C259">
    <cfRule type="containsText" dxfId="1905" priority="824" operator="containsText" text="abierto">
      <formula>NOT(ISERROR(SEARCH("abierto",C259)))</formula>
    </cfRule>
  </conditionalFormatting>
  <conditionalFormatting sqref="C259">
    <cfRule type="containsText" dxfId="1904" priority="823" operator="containsText" text="abierto">
      <formula>NOT(ISERROR(SEARCH("abierto",C259)))</formula>
    </cfRule>
  </conditionalFormatting>
  <conditionalFormatting sqref="C260">
    <cfRule type="containsText" dxfId="1903" priority="822" operator="containsText" text="abierto">
      <formula>NOT(ISERROR(SEARCH("abierto",C260)))</formula>
    </cfRule>
  </conditionalFormatting>
  <conditionalFormatting sqref="C260">
    <cfRule type="containsText" dxfId="1902" priority="821" operator="containsText" text="abierto">
      <formula>NOT(ISERROR(SEARCH("abierto",C260)))</formula>
    </cfRule>
  </conditionalFormatting>
  <conditionalFormatting sqref="C261">
    <cfRule type="containsText" dxfId="1901" priority="820" operator="containsText" text="abierto">
      <formula>NOT(ISERROR(SEARCH("abierto",C261)))</formula>
    </cfRule>
  </conditionalFormatting>
  <conditionalFormatting sqref="C261">
    <cfRule type="containsText" dxfId="1900" priority="819" operator="containsText" text="abierto">
      <formula>NOT(ISERROR(SEARCH("abierto",C261)))</formula>
    </cfRule>
  </conditionalFormatting>
  <conditionalFormatting sqref="C267:C268">
    <cfRule type="containsText" dxfId="1899" priority="818" operator="containsText" text="abierto">
      <formula>NOT(ISERROR(SEARCH("abierto",C267)))</formula>
    </cfRule>
  </conditionalFormatting>
  <conditionalFormatting sqref="C267:C268">
    <cfRule type="containsText" dxfId="1898" priority="817" operator="containsText" text="abierto">
      <formula>NOT(ISERROR(SEARCH("abierto",C267)))</formula>
    </cfRule>
  </conditionalFormatting>
  <conditionalFormatting sqref="C269">
    <cfRule type="containsText" dxfId="1897" priority="816" operator="containsText" text="abierto">
      <formula>NOT(ISERROR(SEARCH("abierto",C269)))</formula>
    </cfRule>
  </conditionalFormatting>
  <conditionalFormatting sqref="C269">
    <cfRule type="containsText" dxfId="1896" priority="815" operator="containsText" text="abierto">
      <formula>NOT(ISERROR(SEARCH("abierto",C269)))</formula>
    </cfRule>
  </conditionalFormatting>
  <conditionalFormatting sqref="C271">
    <cfRule type="containsText" dxfId="1895" priority="814" operator="containsText" text="abierto">
      <formula>NOT(ISERROR(SEARCH("abierto",C271)))</formula>
    </cfRule>
  </conditionalFormatting>
  <conditionalFormatting sqref="C271">
    <cfRule type="containsText" dxfId="1894" priority="813" operator="containsText" text="abierto">
      <formula>NOT(ISERROR(SEARCH("abierto",C271)))</formula>
    </cfRule>
  </conditionalFormatting>
  <conditionalFormatting sqref="C272">
    <cfRule type="containsText" dxfId="1893" priority="812" operator="containsText" text="abierto">
      <formula>NOT(ISERROR(SEARCH("abierto",C272)))</formula>
    </cfRule>
  </conditionalFormatting>
  <conditionalFormatting sqref="C272">
    <cfRule type="containsText" dxfId="1892" priority="811" operator="containsText" text="abierto">
      <formula>NOT(ISERROR(SEARCH("abierto",C272)))</formula>
    </cfRule>
  </conditionalFormatting>
  <conditionalFormatting sqref="C273">
    <cfRule type="containsText" dxfId="1891" priority="810" operator="containsText" text="abierto">
      <formula>NOT(ISERROR(SEARCH("abierto",C273)))</formula>
    </cfRule>
  </conditionalFormatting>
  <conditionalFormatting sqref="C273">
    <cfRule type="containsText" dxfId="1890" priority="809" operator="containsText" text="abierto">
      <formula>NOT(ISERROR(SEARCH("abierto",C273)))</formula>
    </cfRule>
  </conditionalFormatting>
  <conditionalFormatting sqref="C274">
    <cfRule type="containsText" dxfId="1889" priority="808" operator="containsText" text="abierto">
      <formula>NOT(ISERROR(SEARCH("abierto",C274)))</formula>
    </cfRule>
  </conditionalFormatting>
  <conditionalFormatting sqref="C274">
    <cfRule type="containsText" dxfId="1888" priority="807" operator="containsText" text="abierto">
      <formula>NOT(ISERROR(SEARCH("abierto",C274)))</formula>
    </cfRule>
  </conditionalFormatting>
  <conditionalFormatting sqref="C275">
    <cfRule type="containsText" dxfId="1887" priority="806" operator="containsText" text="abierto">
      <formula>NOT(ISERROR(SEARCH("abierto",C275)))</formula>
    </cfRule>
  </conditionalFormatting>
  <conditionalFormatting sqref="C275">
    <cfRule type="containsText" dxfId="1886" priority="805" operator="containsText" text="abierto">
      <formula>NOT(ISERROR(SEARCH("abierto",C275)))</formula>
    </cfRule>
  </conditionalFormatting>
  <conditionalFormatting sqref="C277">
    <cfRule type="containsText" dxfId="1885" priority="804" operator="containsText" text="abierto">
      <formula>NOT(ISERROR(SEARCH("abierto",C277)))</formula>
    </cfRule>
  </conditionalFormatting>
  <conditionalFormatting sqref="C277">
    <cfRule type="containsText" dxfId="1884" priority="803" operator="containsText" text="abierto">
      <formula>NOT(ISERROR(SEARCH("abierto",C277)))</formula>
    </cfRule>
  </conditionalFormatting>
  <conditionalFormatting sqref="C278">
    <cfRule type="containsText" dxfId="1883" priority="802" operator="containsText" text="abierto">
      <formula>NOT(ISERROR(SEARCH("abierto",C278)))</formula>
    </cfRule>
  </conditionalFormatting>
  <conditionalFormatting sqref="C278">
    <cfRule type="containsText" dxfId="1882" priority="801" operator="containsText" text="abierto">
      <formula>NOT(ISERROR(SEARCH("abierto",C278)))</formula>
    </cfRule>
  </conditionalFormatting>
  <conditionalFormatting sqref="C279">
    <cfRule type="containsText" dxfId="1881" priority="800" operator="containsText" text="abierto">
      <formula>NOT(ISERROR(SEARCH("abierto",C279)))</formula>
    </cfRule>
  </conditionalFormatting>
  <conditionalFormatting sqref="C279">
    <cfRule type="containsText" dxfId="1880" priority="799" operator="containsText" text="abierto">
      <formula>NOT(ISERROR(SEARCH("abierto",C279)))</formula>
    </cfRule>
  </conditionalFormatting>
  <conditionalFormatting sqref="C280">
    <cfRule type="containsText" dxfId="1879" priority="798" operator="containsText" text="abierto">
      <formula>NOT(ISERROR(SEARCH("abierto",C280)))</formula>
    </cfRule>
  </conditionalFormatting>
  <conditionalFormatting sqref="C280">
    <cfRule type="containsText" dxfId="1878" priority="797" operator="containsText" text="abierto">
      <formula>NOT(ISERROR(SEARCH("abierto",C280)))</formula>
    </cfRule>
  </conditionalFormatting>
  <conditionalFormatting sqref="C281">
    <cfRule type="containsText" dxfId="1877" priority="796" operator="containsText" text="abierto">
      <formula>NOT(ISERROR(SEARCH("abierto",C281)))</formula>
    </cfRule>
  </conditionalFormatting>
  <conditionalFormatting sqref="C281">
    <cfRule type="containsText" dxfId="1876" priority="795" operator="containsText" text="abierto">
      <formula>NOT(ISERROR(SEARCH("abierto",C281)))</formula>
    </cfRule>
  </conditionalFormatting>
  <conditionalFormatting sqref="C282">
    <cfRule type="containsText" dxfId="1875" priority="794" operator="containsText" text="abierto">
      <formula>NOT(ISERROR(SEARCH("abierto",C282)))</formula>
    </cfRule>
  </conditionalFormatting>
  <conditionalFormatting sqref="C282">
    <cfRule type="containsText" dxfId="1874" priority="793" operator="containsText" text="abierto">
      <formula>NOT(ISERROR(SEARCH("abierto",C282)))</formula>
    </cfRule>
  </conditionalFormatting>
  <conditionalFormatting sqref="C283">
    <cfRule type="containsText" dxfId="1873" priority="792" operator="containsText" text="abierto">
      <formula>NOT(ISERROR(SEARCH("abierto",C283)))</formula>
    </cfRule>
  </conditionalFormatting>
  <conditionalFormatting sqref="C283">
    <cfRule type="containsText" dxfId="1872" priority="791" operator="containsText" text="abierto">
      <formula>NOT(ISERROR(SEARCH("abierto",C283)))</formula>
    </cfRule>
  </conditionalFormatting>
  <conditionalFormatting sqref="C285">
    <cfRule type="containsText" dxfId="1871" priority="790" operator="containsText" text="abierto">
      <formula>NOT(ISERROR(SEARCH("abierto",C285)))</formula>
    </cfRule>
  </conditionalFormatting>
  <conditionalFormatting sqref="C285">
    <cfRule type="containsText" dxfId="1870" priority="789" operator="containsText" text="abierto">
      <formula>NOT(ISERROR(SEARCH("abierto",C285)))</formula>
    </cfRule>
  </conditionalFormatting>
  <conditionalFormatting sqref="C286">
    <cfRule type="containsText" dxfId="1869" priority="788" operator="containsText" text="abierto">
      <formula>NOT(ISERROR(SEARCH("abierto",C286)))</formula>
    </cfRule>
  </conditionalFormatting>
  <conditionalFormatting sqref="C286">
    <cfRule type="containsText" dxfId="1868" priority="787" operator="containsText" text="abierto">
      <formula>NOT(ISERROR(SEARCH("abierto",C286)))</formula>
    </cfRule>
  </conditionalFormatting>
  <conditionalFormatting sqref="C287:C289">
    <cfRule type="containsText" dxfId="1867" priority="786" operator="containsText" text="abierto">
      <formula>NOT(ISERROR(SEARCH("abierto",C287)))</formula>
    </cfRule>
  </conditionalFormatting>
  <conditionalFormatting sqref="C287:C289">
    <cfRule type="containsText" dxfId="1866" priority="785" operator="containsText" text="abierto">
      <formula>NOT(ISERROR(SEARCH("abierto",C287)))</formula>
    </cfRule>
  </conditionalFormatting>
  <conditionalFormatting sqref="C290">
    <cfRule type="containsText" dxfId="1865" priority="784" operator="containsText" text="abierto">
      <formula>NOT(ISERROR(SEARCH("abierto",C290)))</formula>
    </cfRule>
  </conditionalFormatting>
  <conditionalFormatting sqref="C290">
    <cfRule type="containsText" dxfId="1864" priority="783" operator="containsText" text="abierto">
      <formula>NOT(ISERROR(SEARCH("abierto",C290)))</formula>
    </cfRule>
  </conditionalFormatting>
  <conditionalFormatting sqref="C291">
    <cfRule type="containsText" dxfId="1863" priority="782" operator="containsText" text="abierto">
      <formula>NOT(ISERROR(SEARCH("abierto",C291)))</formula>
    </cfRule>
  </conditionalFormatting>
  <conditionalFormatting sqref="C291">
    <cfRule type="containsText" dxfId="1862" priority="781" operator="containsText" text="abierto">
      <formula>NOT(ISERROR(SEARCH("abierto",C291)))</formula>
    </cfRule>
  </conditionalFormatting>
  <conditionalFormatting sqref="C293">
    <cfRule type="containsText" dxfId="1861" priority="780" operator="containsText" text="abierto">
      <formula>NOT(ISERROR(SEARCH("abierto",C293)))</formula>
    </cfRule>
  </conditionalFormatting>
  <conditionalFormatting sqref="C293">
    <cfRule type="containsText" dxfId="1860" priority="779" operator="containsText" text="abierto">
      <formula>NOT(ISERROR(SEARCH("abierto",C293)))</formula>
    </cfRule>
  </conditionalFormatting>
  <conditionalFormatting sqref="C294:C297">
    <cfRule type="containsText" dxfId="1859" priority="778" operator="containsText" text="abierto">
      <formula>NOT(ISERROR(SEARCH("abierto",C294)))</formula>
    </cfRule>
  </conditionalFormatting>
  <conditionalFormatting sqref="C294:C297">
    <cfRule type="containsText" dxfId="1858" priority="777" operator="containsText" text="abierto">
      <formula>NOT(ISERROR(SEARCH("abierto",C294)))</formula>
    </cfRule>
  </conditionalFormatting>
  <conditionalFormatting sqref="C298:C305">
    <cfRule type="containsText" dxfId="1857" priority="776" operator="containsText" text="abierto">
      <formula>NOT(ISERROR(SEARCH("abierto",C298)))</formula>
    </cfRule>
  </conditionalFormatting>
  <conditionalFormatting sqref="C298:C305">
    <cfRule type="containsText" dxfId="1856" priority="775" operator="containsText" text="abierto">
      <formula>NOT(ISERROR(SEARCH("abierto",C298)))</formula>
    </cfRule>
  </conditionalFormatting>
  <conditionalFormatting sqref="C306">
    <cfRule type="containsText" dxfId="1855" priority="774" operator="containsText" text="abierto">
      <formula>NOT(ISERROR(SEARCH("abierto",C306)))</formula>
    </cfRule>
  </conditionalFormatting>
  <conditionalFormatting sqref="C306">
    <cfRule type="containsText" dxfId="1854" priority="773" operator="containsText" text="abierto">
      <formula>NOT(ISERROR(SEARCH("abierto",C306)))</formula>
    </cfRule>
  </conditionalFormatting>
  <conditionalFormatting sqref="C307:C310">
    <cfRule type="containsText" dxfId="1853" priority="772" operator="containsText" text="abierto">
      <formula>NOT(ISERROR(SEARCH("abierto",C307)))</formula>
    </cfRule>
  </conditionalFormatting>
  <conditionalFormatting sqref="C307:C310">
    <cfRule type="containsText" dxfId="1852" priority="771" operator="containsText" text="abierto">
      <formula>NOT(ISERROR(SEARCH("abierto",C307)))</formula>
    </cfRule>
  </conditionalFormatting>
  <conditionalFormatting sqref="C314">
    <cfRule type="containsText" dxfId="1851" priority="770" operator="containsText" text="abierto">
      <formula>NOT(ISERROR(SEARCH("abierto",C314)))</formula>
    </cfRule>
  </conditionalFormatting>
  <conditionalFormatting sqref="C314">
    <cfRule type="containsText" dxfId="1850" priority="769" operator="containsText" text="abierto">
      <formula>NOT(ISERROR(SEARCH("abierto",C314)))</formula>
    </cfRule>
  </conditionalFormatting>
  <conditionalFormatting sqref="C315">
    <cfRule type="containsText" dxfId="1849" priority="768" operator="containsText" text="abierto">
      <formula>NOT(ISERROR(SEARCH("abierto",C315)))</formula>
    </cfRule>
  </conditionalFormatting>
  <conditionalFormatting sqref="C315">
    <cfRule type="containsText" dxfId="1848" priority="767" operator="containsText" text="abierto">
      <formula>NOT(ISERROR(SEARCH("abierto",C315)))</formula>
    </cfRule>
  </conditionalFormatting>
  <conditionalFormatting sqref="C316">
    <cfRule type="containsText" dxfId="1847" priority="766" operator="containsText" text="abierto">
      <formula>NOT(ISERROR(SEARCH("abierto",C316)))</formula>
    </cfRule>
  </conditionalFormatting>
  <conditionalFormatting sqref="C316">
    <cfRule type="containsText" dxfId="1846" priority="765" operator="containsText" text="abierto">
      <formula>NOT(ISERROR(SEARCH("abierto",C316)))</formula>
    </cfRule>
  </conditionalFormatting>
  <conditionalFormatting sqref="C317">
    <cfRule type="containsText" dxfId="1845" priority="764" operator="containsText" text="abierto">
      <formula>NOT(ISERROR(SEARCH("abierto",C317)))</formula>
    </cfRule>
  </conditionalFormatting>
  <conditionalFormatting sqref="C317">
    <cfRule type="containsText" dxfId="1844" priority="763" operator="containsText" text="abierto">
      <formula>NOT(ISERROR(SEARCH("abierto",C317)))</formula>
    </cfRule>
  </conditionalFormatting>
  <conditionalFormatting sqref="C318">
    <cfRule type="containsText" dxfId="1843" priority="762" operator="containsText" text="abierto">
      <formula>NOT(ISERROR(SEARCH("abierto",C318)))</formula>
    </cfRule>
  </conditionalFormatting>
  <conditionalFormatting sqref="C318">
    <cfRule type="containsText" dxfId="1842" priority="761" operator="containsText" text="abierto">
      <formula>NOT(ISERROR(SEARCH("abierto",C318)))</formula>
    </cfRule>
  </conditionalFormatting>
  <conditionalFormatting sqref="C319">
    <cfRule type="containsText" dxfId="1841" priority="760" operator="containsText" text="abierto">
      <formula>NOT(ISERROR(SEARCH("abierto",C319)))</formula>
    </cfRule>
  </conditionalFormatting>
  <conditionalFormatting sqref="C319">
    <cfRule type="containsText" dxfId="1840" priority="759" operator="containsText" text="abierto">
      <formula>NOT(ISERROR(SEARCH("abierto",C319)))</formula>
    </cfRule>
  </conditionalFormatting>
  <conditionalFormatting sqref="C320">
    <cfRule type="containsText" dxfId="1839" priority="758" operator="containsText" text="abierto">
      <formula>NOT(ISERROR(SEARCH("abierto",C320)))</formula>
    </cfRule>
  </conditionalFormatting>
  <conditionalFormatting sqref="C320">
    <cfRule type="containsText" dxfId="1838" priority="757" operator="containsText" text="abierto">
      <formula>NOT(ISERROR(SEARCH("abierto",C320)))</formula>
    </cfRule>
  </conditionalFormatting>
  <conditionalFormatting sqref="C321">
    <cfRule type="containsText" dxfId="1837" priority="756" operator="containsText" text="abierto">
      <formula>NOT(ISERROR(SEARCH("abierto",C321)))</formula>
    </cfRule>
  </conditionalFormatting>
  <conditionalFormatting sqref="C321">
    <cfRule type="containsText" dxfId="1836" priority="755" operator="containsText" text="abierto">
      <formula>NOT(ISERROR(SEARCH("abierto",C321)))</formula>
    </cfRule>
  </conditionalFormatting>
  <conditionalFormatting sqref="C322">
    <cfRule type="containsText" dxfId="1835" priority="754" operator="containsText" text="abierto">
      <formula>NOT(ISERROR(SEARCH("abierto",C322)))</formula>
    </cfRule>
  </conditionalFormatting>
  <conditionalFormatting sqref="C322">
    <cfRule type="containsText" dxfId="1834" priority="753" operator="containsText" text="abierto">
      <formula>NOT(ISERROR(SEARCH("abierto",C322)))</formula>
    </cfRule>
  </conditionalFormatting>
  <conditionalFormatting sqref="C323">
    <cfRule type="containsText" dxfId="1833" priority="752" operator="containsText" text="abierto">
      <formula>NOT(ISERROR(SEARCH("abierto",C323)))</formula>
    </cfRule>
  </conditionalFormatting>
  <conditionalFormatting sqref="C323">
    <cfRule type="containsText" dxfId="1832" priority="751" operator="containsText" text="abierto">
      <formula>NOT(ISERROR(SEARCH("abierto",C323)))</formula>
    </cfRule>
  </conditionalFormatting>
  <conditionalFormatting sqref="C324">
    <cfRule type="containsText" dxfId="1831" priority="750" operator="containsText" text="abierto">
      <formula>NOT(ISERROR(SEARCH("abierto",C324)))</formula>
    </cfRule>
  </conditionalFormatting>
  <conditionalFormatting sqref="C324">
    <cfRule type="containsText" dxfId="1830" priority="749" operator="containsText" text="abierto">
      <formula>NOT(ISERROR(SEARCH("abierto",C324)))</formula>
    </cfRule>
  </conditionalFormatting>
  <conditionalFormatting sqref="C311:C312">
    <cfRule type="containsText" dxfId="1829" priority="748" operator="containsText" text="abierto">
      <formula>NOT(ISERROR(SEARCH("abierto",C311)))</formula>
    </cfRule>
  </conditionalFormatting>
  <conditionalFormatting sqref="C328">
    <cfRule type="containsText" dxfId="1828" priority="747" operator="containsText" text="abierto">
      <formula>NOT(ISERROR(SEARCH("abierto",C328)))</formula>
    </cfRule>
  </conditionalFormatting>
  <conditionalFormatting sqref="C329">
    <cfRule type="containsText" dxfId="1827" priority="746" operator="containsText" text="abierto">
      <formula>NOT(ISERROR(SEARCH("abierto",C329)))</formula>
    </cfRule>
  </conditionalFormatting>
  <conditionalFormatting sqref="C329">
    <cfRule type="containsText" dxfId="1826" priority="745" operator="containsText" text="abierto">
      <formula>NOT(ISERROR(SEARCH("abierto",C329)))</formula>
    </cfRule>
  </conditionalFormatting>
  <conditionalFormatting sqref="C330">
    <cfRule type="containsText" dxfId="1825" priority="744" operator="containsText" text="abierto">
      <formula>NOT(ISERROR(SEARCH("abierto",C330)))</formula>
    </cfRule>
  </conditionalFormatting>
  <conditionalFormatting sqref="C330">
    <cfRule type="containsText" dxfId="1824" priority="743" operator="containsText" text="abierto">
      <formula>NOT(ISERROR(SEARCH("abierto",C330)))</formula>
    </cfRule>
  </conditionalFormatting>
  <conditionalFormatting sqref="C331">
    <cfRule type="containsText" dxfId="1823" priority="742" operator="containsText" text="abierto">
      <formula>NOT(ISERROR(SEARCH("abierto",C331)))</formula>
    </cfRule>
  </conditionalFormatting>
  <conditionalFormatting sqref="C331">
    <cfRule type="containsText" dxfId="1822" priority="741" operator="containsText" text="abierto">
      <formula>NOT(ISERROR(SEARCH("abierto",C331)))</formula>
    </cfRule>
  </conditionalFormatting>
  <conditionalFormatting sqref="C332">
    <cfRule type="containsText" dxfId="1821" priority="740" operator="containsText" text="abierto">
      <formula>NOT(ISERROR(SEARCH("abierto",C332)))</formula>
    </cfRule>
  </conditionalFormatting>
  <conditionalFormatting sqref="C332">
    <cfRule type="containsText" dxfId="1820" priority="739" operator="containsText" text="abierto">
      <formula>NOT(ISERROR(SEARCH("abierto",C332)))</formula>
    </cfRule>
  </conditionalFormatting>
  <conditionalFormatting sqref="C333">
    <cfRule type="containsText" dxfId="1819" priority="738" operator="containsText" text="abierto">
      <formula>NOT(ISERROR(SEARCH("abierto",C333)))</formula>
    </cfRule>
  </conditionalFormatting>
  <conditionalFormatting sqref="C333">
    <cfRule type="containsText" dxfId="1818" priority="737" operator="containsText" text="abierto">
      <formula>NOT(ISERROR(SEARCH("abierto",C333)))</formula>
    </cfRule>
  </conditionalFormatting>
  <conditionalFormatting sqref="C334:C339">
    <cfRule type="containsText" dxfId="1817" priority="736" operator="containsText" text="abierto">
      <formula>NOT(ISERROR(SEARCH("abierto",C334)))</formula>
    </cfRule>
  </conditionalFormatting>
  <conditionalFormatting sqref="C334:C339">
    <cfRule type="containsText" dxfId="1816" priority="735" operator="containsText" text="abierto">
      <formula>NOT(ISERROR(SEARCH("abierto",C334)))</formula>
    </cfRule>
  </conditionalFormatting>
  <conditionalFormatting sqref="C340">
    <cfRule type="containsText" dxfId="1815" priority="734" operator="containsText" text="abierto">
      <formula>NOT(ISERROR(SEARCH("abierto",C340)))</formula>
    </cfRule>
  </conditionalFormatting>
  <conditionalFormatting sqref="C340">
    <cfRule type="containsText" dxfId="1814" priority="733" operator="containsText" text="abierto">
      <formula>NOT(ISERROR(SEARCH("abierto",C340)))</formula>
    </cfRule>
  </conditionalFormatting>
  <conditionalFormatting sqref="C341:C346">
    <cfRule type="containsText" dxfId="1813" priority="732" operator="containsText" text="abierto">
      <formula>NOT(ISERROR(SEARCH("abierto",C341)))</formula>
    </cfRule>
  </conditionalFormatting>
  <conditionalFormatting sqref="C341:C346">
    <cfRule type="containsText" dxfId="1812" priority="731" operator="containsText" text="abierto">
      <formula>NOT(ISERROR(SEARCH("abierto",C341)))</formula>
    </cfRule>
  </conditionalFormatting>
  <conditionalFormatting sqref="C347">
    <cfRule type="containsText" dxfId="1811" priority="730" operator="containsText" text="abierto">
      <formula>NOT(ISERROR(SEARCH("abierto",C347)))</formula>
    </cfRule>
  </conditionalFormatting>
  <conditionalFormatting sqref="C347">
    <cfRule type="containsText" dxfId="1810" priority="729" operator="containsText" text="abierto">
      <formula>NOT(ISERROR(SEARCH("abierto",C347)))</formula>
    </cfRule>
  </conditionalFormatting>
  <conditionalFormatting sqref="C348">
    <cfRule type="containsText" dxfId="1809" priority="728" operator="containsText" text="abierto">
      <formula>NOT(ISERROR(SEARCH("abierto",C348)))</formula>
    </cfRule>
  </conditionalFormatting>
  <conditionalFormatting sqref="C348">
    <cfRule type="containsText" dxfId="1808" priority="727" operator="containsText" text="abierto">
      <formula>NOT(ISERROR(SEARCH("abierto",C348)))</formula>
    </cfRule>
  </conditionalFormatting>
  <conditionalFormatting sqref="C349">
    <cfRule type="containsText" dxfId="1807" priority="726" operator="containsText" text="abierto">
      <formula>NOT(ISERROR(SEARCH("abierto",C349)))</formula>
    </cfRule>
  </conditionalFormatting>
  <conditionalFormatting sqref="C349">
    <cfRule type="containsText" dxfId="1806" priority="725" operator="containsText" text="abierto">
      <formula>NOT(ISERROR(SEARCH("abierto",C349)))</formula>
    </cfRule>
  </conditionalFormatting>
  <conditionalFormatting sqref="C350">
    <cfRule type="containsText" dxfId="1805" priority="724" operator="containsText" text="abierto">
      <formula>NOT(ISERROR(SEARCH("abierto",C350)))</formula>
    </cfRule>
  </conditionalFormatting>
  <conditionalFormatting sqref="C350">
    <cfRule type="containsText" dxfId="1804" priority="723" operator="containsText" text="abierto">
      <formula>NOT(ISERROR(SEARCH("abierto",C350)))</formula>
    </cfRule>
  </conditionalFormatting>
  <conditionalFormatting sqref="C351">
    <cfRule type="containsText" dxfId="1803" priority="722" operator="containsText" text="abierto">
      <formula>NOT(ISERROR(SEARCH("abierto",C351)))</formula>
    </cfRule>
  </conditionalFormatting>
  <conditionalFormatting sqref="C351">
    <cfRule type="containsText" dxfId="1802" priority="721" operator="containsText" text="abierto">
      <formula>NOT(ISERROR(SEARCH("abierto",C351)))</formula>
    </cfRule>
  </conditionalFormatting>
  <conditionalFormatting sqref="C352:C353">
    <cfRule type="containsText" dxfId="1801" priority="720" operator="containsText" text="abierto">
      <formula>NOT(ISERROR(SEARCH("abierto",C352)))</formula>
    </cfRule>
  </conditionalFormatting>
  <conditionalFormatting sqref="C352:C353">
    <cfRule type="containsText" dxfId="1800" priority="719" operator="containsText" text="abierto">
      <formula>NOT(ISERROR(SEARCH("abierto",C352)))</formula>
    </cfRule>
  </conditionalFormatting>
  <conditionalFormatting sqref="C355">
    <cfRule type="containsText" dxfId="1799" priority="718" operator="containsText" text="abierto">
      <formula>NOT(ISERROR(SEARCH("abierto",C355)))</formula>
    </cfRule>
  </conditionalFormatting>
  <conditionalFormatting sqref="C355">
    <cfRule type="containsText" dxfId="1798" priority="717" operator="containsText" text="abierto">
      <formula>NOT(ISERROR(SEARCH("abierto",C355)))</formula>
    </cfRule>
  </conditionalFormatting>
  <conditionalFormatting sqref="C356">
    <cfRule type="containsText" dxfId="1797" priority="716" operator="containsText" text="abierto">
      <formula>NOT(ISERROR(SEARCH("abierto",C356)))</formula>
    </cfRule>
  </conditionalFormatting>
  <conditionalFormatting sqref="C356">
    <cfRule type="containsText" dxfId="1796" priority="715" operator="containsText" text="abierto">
      <formula>NOT(ISERROR(SEARCH("abierto",C356)))</formula>
    </cfRule>
  </conditionalFormatting>
  <conditionalFormatting sqref="C357">
    <cfRule type="containsText" dxfId="1795" priority="714" operator="containsText" text="abierto">
      <formula>NOT(ISERROR(SEARCH("abierto",C357)))</formula>
    </cfRule>
  </conditionalFormatting>
  <conditionalFormatting sqref="C357">
    <cfRule type="containsText" dxfId="1794" priority="713" operator="containsText" text="abierto">
      <formula>NOT(ISERROR(SEARCH("abierto",C357)))</formula>
    </cfRule>
  </conditionalFormatting>
  <conditionalFormatting sqref="C358">
    <cfRule type="containsText" dxfId="1793" priority="712" operator="containsText" text="abierto">
      <formula>NOT(ISERROR(SEARCH("abierto",C358)))</formula>
    </cfRule>
  </conditionalFormatting>
  <conditionalFormatting sqref="C358">
    <cfRule type="containsText" dxfId="1792" priority="711" operator="containsText" text="abierto">
      <formula>NOT(ISERROR(SEARCH("abierto",C358)))</formula>
    </cfRule>
  </conditionalFormatting>
  <conditionalFormatting sqref="C359">
    <cfRule type="containsText" dxfId="1791" priority="710" operator="containsText" text="abierto">
      <formula>NOT(ISERROR(SEARCH("abierto",C359)))</formula>
    </cfRule>
  </conditionalFormatting>
  <conditionalFormatting sqref="C359">
    <cfRule type="containsText" dxfId="1790" priority="709" operator="containsText" text="abierto">
      <formula>NOT(ISERROR(SEARCH("abierto",C359)))</formula>
    </cfRule>
  </conditionalFormatting>
  <conditionalFormatting sqref="C360">
    <cfRule type="containsText" dxfId="1789" priority="708" operator="containsText" text="abierto">
      <formula>NOT(ISERROR(SEARCH("abierto",C360)))</formula>
    </cfRule>
  </conditionalFormatting>
  <conditionalFormatting sqref="C360">
    <cfRule type="containsText" dxfId="1788" priority="707" operator="containsText" text="abierto">
      <formula>NOT(ISERROR(SEARCH("abierto",C360)))</formula>
    </cfRule>
  </conditionalFormatting>
  <conditionalFormatting sqref="C367">
    <cfRule type="containsText" dxfId="1787" priority="706" operator="containsText" text="abierto">
      <formula>NOT(ISERROR(SEARCH("abierto",C367)))</formula>
    </cfRule>
  </conditionalFormatting>
  <conditionalFormatting sqref="C367">
    <cfRule type="containsText" dxfId="1786" priority="705" operator="containsText" text="abierto">
      <formula>NOT(ISERROR(SEARCH("abierto",C367)))</formula>
    </cfRule>
  </conditionalFormatting>
  <conditionalFormatting sqref="C368">
    <cfRule type="containsText" dxfId="1785" priority="704" operator="containsText" text="abierto">
      <formula>NOT(ISERROR(SEARCH("abierto",C368)))</formula>
    </cfRule>
  </conditionalFormatting>
  <conditionalFormatting sqref="C368">
    <cfRule type="containsText" dxfId="1784" priority="703" operator="containsText" text="abierto">
      <formula>NOT(ISERROR(SEARCH("abierto",C368)))</formula>
    </cfRule>
  </conditionalFormatting>
  <conditionalFormatting sqref="C369:C378">
    <cfRule type="containsText" dxfId="1783" priority="702" operator="containsText" text="abierto">
      <formula>NOT(ISERROR(SEARCH("abierto",C369)))</formula>
    </cfRule>
  </conditionalFormatting>
  <conditionalFormatting sqref="C369:C378">
    <cfRule type="containsText" dxfId="1782" priority="701" operator="containsText" text="abierto">
      <formula>NOT(ISERROR(SEARCH("abierto",C369)))</formula>
    </cfRule>
  </conditionalFormatting>
  <conditionalFormatting sqref="C379">
    <cfRule type="containsText" dxfId="1781" priority="700" operator="containsText" text="abierto">
      <formula>NOT(ISERROR(SEARCH("abierto",C379)))</formula>
    </cfRule>
  </conditionalFormatting>
  <conditionalFormatting sqref="C379">
    <cfRule type="containsText" dxfId="1780" priority="699" operator="containsText" text="abierto">
      <formula>NOT(ISERROR(SEARCH("abierto",C379)))</formula>
    </cfRule>
  </conditionalFormatting>
  <conditionalFormatting sqref="C380">
    <cfRule type="containsText" dxfId="1779" priority="698" operator="containsText" text="abierto">
      <formula>NOT(ISERROR(SEARCH("abierto",C380)))</formula>
    </cfRule>
  </conditionalFormatting>
  <conditionalFormatting sqref="C380">
    <cfRule type="containsText" dxfId="1778" priority="697" operator="containsText" text="abierto">
      <formula>NOT(ISERROR(SEARCH("abierto",C380)))</formula>
    </cfRule>
  </conditionalFormatting>
  <conditionalFormatting sqref="C381">
    <cfRule type="containsText" dxfId="1777" priority="696" operator="containsText" text="abierto">
      <formula>NOT(ISERROR(SEARCH("abierto",C381)))</formula>
    </cfRule>
  </conditionalFormatting>
  <conditionalFormatting sqref="C381">
    <cfRule type="containsText" dxfId="1776" priority="695" operator="containsText" text="abierto">
      <formula>NOT(ISERROR(SEARCH("abierto",C381)))</formula>
    </cfRule>
  </conditionalFormatting>
  <conditionalFormatting sqref="C382">
    <cfRule type="containsText" dxfId="1775" priority="694" operator="containsText" text="abierto">
      <formula>NOT(ISERROR(SEARCH("abierto",C382)))</formula>
    </cfRule>
  </conditionalFormatting>
  <conditionalFormatting sqref="C382">
    <cfRule type="containsText" dxfId="1774" priority="693" operator="containsText" text="abierto">
      <formula>NOT(ISERROR(SEARCH("abierto",C382)))</formula>
    </cfRule>
  </conditionalFormatting>
  <conditionalFormatting sqref="C386">
    <cfRule type="containsText" dxfId="1773" priority="688" operator="containsText" text="abierto">
      <formula>NOT(ISERROR(SEARCH("abierto",C386)))</formula>
    </cfRule>
  </conditionalFormatting>
  <conditionalFormatting sqref="C386">
    <cfRule type="containsText" dxfId="1772" priority="687" operator="containsText" text="abierto">
      <formula>NOT(ISERROR(SEARCH("abierto",C386)))</formula>
    </cfRule>
  </conditionalFormatting>
  <conditionalFormatting sqref="C383:C384">
    <cfRule type="containsText" dxfId="1771" priority="692" operator="containsText" text="abierto">
      <formula>NOT(ISERROR(SEARCH("abierto",C383)))</formula>
    </cfRule>
  </conditionalFormatting>
  <conditionalFormatting sqref="C383:C384">
    <cfRule type="containsText" dxfId="1770" priority="691" operator="containsText" text="abierto">
      <formula>NOT(ISERROR(SEARCH("abierto",C383)))</formula>
    </cfRule>
  </conditionalFormatting>
  <conditionalFormatting sqref="C385">
    <cfRule type="containsText" dxfId="1769" priority="690" operator="containsText" text="abierto">
      <formula>NOT(ISERROR(SEARCH("abierto",C385)))</formula>
    </cfRule>
  </conditionalFormatting>
  <conditionalFormatting sqref="C385">
    <cfRule type="containsText" dxfId="1768" priority="689" operator="containsText" text="abierto">
      <formula>NOT(ISERROR(SEARCH("abierto",C385)))</formula>
    </cfRule>
  </conditionalFormatting>
  <conditionalFormatting sqref="C387">
    <cfRule type="containsText" dxfId="1767" priority="686" operator="containsText" text="abierto">
      <formula>NOT(ISERROR(SEARCH("abierto",C387)))</formula>
    </cfRule>
  </conditionalFormatting>
  <conditionalFormatting sqref="C387">
    <cfRule type="containsText" dxfId="1766" priority="685" operator="containsText" text="abierto">
      <formula>NOT(ISERROR(SEARCH("abierto",C387)))</formula>
    </cfRule>
  </conditionalFormatting>
  <conditionalFormatting sqref="C390">
    <cfRule type="containsText" dxfId="1765" priority="684" operator="containsText" text="abierto">
      <formula>NOT(ISERROR(SEARCH("abierto",C390)))</formula>
    </cfRule>
  </conditionalFormatting>
  <conditionalFormatting sqref="C390">
    <cfRule type="containsText" dxfId="1764" priority="683" operator="containsText" text="abierto">
      <formula>NOT(ISERROR(SEARCH("abierto",C390)))</formula>
    </cfRule>
  </conditionalFormatting>
  <conditionalFormatting sqref="C389">
    <cfRule type="containsText" dxfId="1763" priority="682" operator="containsText" text="abierto">
      <formula>NOT(ISERROR(SEARCH("abierto",C389)))</formula>
    </cfRule>
  </conditionalFormatting>
  <conditionalFormatting sqref="C389">
    <cfRule type="containsText" dxfId="1762" priority="681" operator="containsText" text="abierto">
      <formula>NOT(ISERROR(SEARCH("abierto",C389)))</formula>
    </cfRule>
  </conditionalFormatting>
  <conditionalFormatting sqref="C388">
    <cfRule type="containsText" dxfId="1761" priority="680" operator="containsText" text="abierto">
      <formula>NOT(ISERROR(SEARCH("abierto",C388)))</formula>
    </cfRule>
  </conditionalFormatting>
  <conditionalFormatting sqref="C388">
    <cfRule type="containsText" dxfId="1760" priority="679" operator="containsText" text="abierto">
      <formula>NOT(ISERROR(SEARCH("abierto",C388)))</formula>
    </cfRule>
  </conditionalFormatting>
  <conditionalFormatting sqref="C391">
    <cfRule type="containsText" dxfId="1759" priority="678" operator="containsText" text="abierto">
      <formula>NOT(ISERROR(SEARCH("abierto",C391)))</formula>
    </cfRule>
  </conditionalFormatting>
  <conditionalFormatting sqref="C391">
    <cfRule type="containsText" dxfId="1758" priority="677" operator="containsText" text="abierto">
      <formula>NOT(ISERROR(SEARCH("abierto",C391)))</formula>
    </cfRule>
  </conditionalFormatting>
  <conditionalFormatting sqref="C392">
    <cfRule type="containsText" dxfId="1757" priority="676" operator="containsText" text="abierto">
      <formula>NOT(ISERROR(SEARCH("abierto",C392)))</formula>
    </cfRule>
  </conditionalFormatting>
  <conditionalFormatting sqref="C392">
    <cfRule type="containsText" dxfId="1756" priority="675" operator="containsText" text="abierto">
      <formula>NOT(ISERROR(SEARCH("abierto",C392)))</formula>
    </cfRule>
  </conditionalFormatting>
  <conditionalFormatting sqref="C393">
    <cfRule type="containsText" dxfId="1755" priority="674" operator="containsText" text="abierto">
      <formula>NOT(ISERROR(SEARCH("abierto",C393)))</formula>
    </cfRule>
  </conditionalFormatting>
  <conditionalFormatting sqref="C393">
    <cfRule type="containsText" dxfId="1754" priority="673" operator="containsText" text="abierto">
      <formula>NOT(ISERROR(SEARCH("abierto",C393)))</formula>
    </cfRule>
  </conditionalFormatting>
  <conditionalFormatting sqref="C395">
    <cfRule type="containsText" dxfId="1753" priority="672" operator="containsText" text="abierto">
      <formula>NOT(ISERROR(SEARCH("abierto",C395)))</formula>
    </cfRule>
  </conditionalFormatting>
  <conditionalFormatting sqref="C396">
    <cfRule type="containsText" dxfId="1752" priority="671" operator="containsText" text="abierto">
      <formula>NOT(ISERROR(SEARCH("abierto",C396)))</formula>
    </cfRule>
  </conditionalFormatting>
  <conditionalFormatting sqref="C396">
    <cfRule type="containsText" dxfId="1751" priority="670" operator="containsText" text="abierto">
      <formula>NOT(ISERROR(SEARCH("abierto",C396)))</formula>
    </cfRule>
  </conditionalFormatting>
  <conditionalFormatting sqref="C397">
    <cfRule type="containsText" dxfId="1750" priority="669" operator="containsText" text="abierto">
      <formula>NOT(ISERROR(SEARCH("abierto",C397)))</formula>
    </cfRule>
  </conditionalFormatting>
  <conditionalFormatting sqref="C397">
    <cfRule type="containsText" dxfId="1749" priority="668" operator="containsText" text="abierto">
      <formula>NOT(ISERROR(SEARCH("abierto",C397)))</formula>
    </cfRule>
  </conditionalFormatting>
  <conditionalFormatting sqref="C398">
    <cfRule type="containsText" dxfId="1748" priority="667" operator="containsText" text="abierto">
      <formula>NOT(ISERROR(SEARCH("abierto",C398)))</formula>
    </cfRule>
  </conditionalFormatting>
  <conditionalFormatting sqref="C398">
    <cfRule type="containsText" dxfId="1747" priority="666" operator="containsText" text="abierto">
      <formula>NOT(ISERROR(SEARCH("abierto",C398)))</formula>
    </cfRule>
  </conditionalFormatting>
  <conditionalFormatting sqref="C399">
    <cfRule type="containsText" dxfId="1746" priority="665" operator="containsText" text="abierto">
      <formula>NOT(ISERROR(SEARCH("abierto",C399)))</formula>
    </cfRule>
  </conditionalFormatting>
  <conditionalFormatting sqref="C399">
    <cfRule type="containsText" dxfId="1745" priority="664" operator="containsText" text="abierto">
      <formula>NOT(ISERROR(SEARCH("abierto",C399)))</formula>
    </cfRule>
  </conditionalFormatting>
  <conditionalFormatting sqref="C401">
    <cfRule type="containsText" dxfId="1744" priority="663" operator="containsText" text="abierto">
      <formula>NOT(ISERROR(SEARCH("abierto",C401)))</formula>
    </cfRule>
  </conditionalFormatting>
  <conditionalFormatting sqref="C401">
    <cfRule type="containsText" dxfId="1743" priority="662" operator="containsText" text="abierto">
      <formula>NOT(ISERROR(SEARCH("abierto",C401)))</formula>
    </cfRule>
  </conditionalFormatting>
  <conditionalFormatting sqref="C402">
    <cfRule type="containsText" dxfId="1742" priority="661" operator="containsText" text="abierto">
      <formula>NOT(ISERROR(SEARCH("abierto",C402)))</formula>
    </cfRule>
  </conditionalFormatting>
  <conditionalFormatting sqref="C402">
    <cfRule type="containsText" dxfId="1741" priority="660" operator="containsText" text="abierto">
      <formula>NOT(ISERROR(SEARCH("abierto",C402)))</formula>
    </cfRule>
  </conditionalFormatting>
  <conditionalFormatting sqref="C403:C421">
    <cfRule type="containsText" dxfId="1740" priority="659" operator="containsText" text="abierto">
      <formula>NOT(ISERROR(SEARCH("abierto",C403)))</formula>
    </cfRule>
  </conditionalFormatting>
  <conditionalFormatting sqref="C403:C421">
    <cfRule type="containsText" dxfId="1739" priority="658" operator="containsText" text="abierto">
      <formula>NOT(ISERROR(SEARCH("abierto",C403)))</formula>
    </cfRule>
  </conditionalFormatting>
  <conditionalFormatting sqref="D394 D400">
    <cfRule type="cellIs" dxfId="1738" priority="638" operator="equal">
      <formula>"Baja"</formula>
    </cfRule>
    <cfRule type="cellIs" dxfId="1737" priority="639" operator="equal">
      <formula>"Media"</formula>
    </cfRule>
    <cfRule type="cellIs" dxfId="1736" priority="640" operator="equal">
      <formula>"Alta"</formula>
    </cfRule>
    <cfRule type="cellIs" dxfId="1735" priority="641" operator="equal">
      <formula>"Urgente"</formula>
    </cfRule>
  </conditionalFormatting>
  <conditionalFormatting sqref="D53">
    <cfRule type="cellIs" dxfId="1734" priority="634" operator="equal">
      <formula>"Baja"</formula>
    </cfRule>
    <cfRule type="cellIs" dxfId="1733" priority="635" operator="equal">
      <formula>"Media"</formula>
    </cfRule>
    <cfRule type="cellIs" dxfId="1732" priority="636" operator="equal">
      <formula>"Alta"</formula>
    </cfRule>
    <cfRule type="cellIs" dxfId="1731" priority="637" operator="equal">
      <formula>"Urgente"</formula>
    </cfRule>
  </conditionalFormatting>
  <conditionalFormatting sqref="D13:D14">
    <cfRule type="cellIs" dxfId="1730" priority="654" operator="equal">
      <formula>"Baja"</formula>
    </cfRule>
    <cfRule type="cellIs" dxfId="1729" priority="655" operator="equal">
      <formula>"Media"</formula>
    </cfRule>
    <cfRule type="cellIs" dxfId="1728" priority="656" operator="equal">
      <formula>"Alta"</formula>
    </cfRule>
    <cfRule type="cellIs" dxfId="1727" priority="657" operator="equal">
      <formula>"Urgente"</formula>
    </cfRule>
  </conditionalFormatting>
  <conditionalFormatting sqref="D230:D231 D253 D262:D268">
    <cfRule type="cellIs" dxfId="1726" priority="650" operator="equal">
      <formula>"Baja"</formula>
    </cfRule>
    <cfRule type="cellIs" dxfId="1725" priority="651" operator="equal">
      <formula>"Media"</formula>
    </cfRule>
    <cfRule type="cellIs" dxfId="1724" priority="652" operator="equal">
      <formula>"Alta"</formula>
    </cfRule>
    <cfRule type="cellIs" dxfId="1723" priority="653" operator="equal">
      <formula>"Urgente"</formula>
    </cfRule>
  </conditionalFormatting>
  <conditionalFormatting sqref="D270 D276:D277 D284 D292">
    <cfRule type="cellIs" dxfId="1722" priority="646" operator="equal">
      <formula>"Baja"</formula>
    </cfRule>
    <cfRule type="cellIs" dxfId="1721" priority="647" operator="equal">
      <formula>"Media"</formula>
    </cfRule>
    <cfRule type="cellIs" dxfId="1720" priority="648" operator="equal">
      <formula>"Alta"</formula>
    </cfRule>
    <cfRule type="cellIs" dxfId="1719" priority="649" operator="equal">
      <formula>"Urgente"</formula>
    </cfRule>
  </conditionalFormatting>
  <conditionalFormatting sqref="D313 D325 D327">
    <cfRule type="cellIs" dxfId="1718" priority="642" operator="equal">
      <formula>"Baja"</formula>
    </cfRule>
    <cfRule type="cellIs" dxfId="1717" priority="643" operator="equal">
      <formula>"Media"</formula>
    </cfRule>
    <cfRule type="cellIs" dxfId="1716" priority="644" operator="equal">
      <formula>"Alta"</formula>
    </cfRule>
    <cfRule type="cellIs" dxfId="1715" priority="645" operator="equal">
      <formula>"Urgente"</formula>
    </cfRule>
  </conditionalFormatting>
  <conditionalFormatting sqref="D354:D355">
    <cfRule type="cellIs" dxfId="1714" priority="630" operator="equal">
      <formula>"Baja"</formula>
    </cfRule>
    <cfRule type="cellIs" dxfId="1713" priority="631" operator="equal">
      <formula>"Media"</formula>
    </cfRule>
    <cfRule type="cellIs" dxfId="1712" priority="632" operator="equal">
      <formula>"Alta"</formula>
    </cfRule>
    <cfRule type="cellIs" dxfId="1711" priority="633" operator="equal">
      <formula>"Urgente"</formula>
    </cfRule>
  </conditionalFormatting>
  <conditionalFormatting sqref="D361:D366">
    <cfRule type="cellIs" dxfId="1710" priority="626" operator="equal">
      <formula>"Baja"</formula>
    </cfRule>
    <cfRule type="cellIs" dxfId="1709" priority="627" operator="equal">
      <formula>"Media"</formula>
    </cfRule>
    <cfRule type="cellIs" dxfId="1708" priority="628" operator="equal">
      <formula>"Alta"</formula>
    </cfRule>
    <cfRule type="cellIs" dxfId="1707" priority="629" operator="equal">
      <formula>"Urgente"</formula>
    </cfRule>
  </conditionalFormatting>
  <conditionalFormatting sqref="D54">
    <cfRule type="cellIs" dxfId="1706" priority="622" operator="equal">
      <formula>"Baja"</formula>
    </cfRule>
    <cfRule type="cellIs" dxfId="1705" priority="623" operator="equal">
      <formula>"Media"</formula>
    </cfRule>
    <cfRule type="cellIs" dxfId="1704" priority="624" operator="equal">
      <formula>"Alta"</formula>
    </cfRule>
    <cfRule type="cellIs" dxfId="1703" priority="625" operator="equal">
      <formula>"Urgente"</formula>
    </cfRule>
  </conditionalFormatting>
  <conditionalFormatting sqref="D56:D58">
    <cfRule type="cellIs" dxfId="1702" priority="618" operator="equal">
      <formula>"Baja"</formula>
    </cfRule>
    <cfRule type="cellIs" dxfId="1701" priority="619" operator="equal">
      <formula>"Media"</formula>
    </cfRule>
    <cfRule type="cellIs" dxfId="1700" priority="620" operator="equal">
      <formula>"Alta"</formula>
    </cfRule>
    <cfRule type="cellIs" dxfId="1699" priority="621" operator="equal">
      <formula>"Urgente"</formula>
    </cfRule>
  </conditionalFormatting>
  <conditionalFormatting sqref="D59:D80">
    <cfRule type="cellIs" dxfId="1698" priority="614" operator="equal">
      <formula>"Baja"</formula>
    </cfRule>
    <cfRule type="cellIs" dxfId="1697" priority="615" operator="equal">
      <formula>"Media"</formula>
    </cfRule>
    <cfRule type="cellIs" dxfId="1696" priority="616" operator="equal">
      <formula>"Alta"</formula>
    </cfRule>
    <cfRule type="cellIs" dxfId="1695" priority="617" operator="equal">
      <formula>"Urgente"</formula>
    </cfRule>
  </conditionalFormatting>
  <conditionalFormatting sqref="D81:D127 D130:D175">
    <cfRule type="cellIs" dxfId="1694" priority="610" operator="equal">
      <formula>"Baja"</formula>
    </cfRule>
    <cfRule type="cellIs" dxfId="1693" priority="611" operator="equal">
      <formula>"Media"</formula>
    </cfRule>
    <cfRule type="cellIs" dxfId="1692" priority="612" operator="equal">
      <formula>"Alta"</formula>
    </cfRule>
    <cfRule type="cellIs" dxfId="1691" priority="613" operator="equal">
      <formula>"Urgente"</formula>
    </cfRule>
  </conditionalFormatting>
  <conditionalFormatting sqref="D128:D129">
    <cfRule type="cellIs" dxfId="1690" priority="606" operator="equal">
      <formula>"Baja"</formula>
    </cfRule>
    <cfRule type="cellIs" dxfId="1689" priority="607" operator="equal">
      <formula>"Media"</formula>
    </cfRule>
    <cfRule type="cellIs" dxfId="1688" priority="608" operator="equal">
      <formula>"Alta"</formula>
    </cfRule>
    <cfRule type="cellIs" dxfId="1687" priority="609" operator="equal">
      <formula>"Urgente"</formula>
    </cfRule>
  </conditionalFormatting>
  <conditionalFormatting sqref="D176">
    <cfRule type="cellIs" dxfId="1686" priority="602" operator="equal">
      <formula>"Baja"</formula>
    </cfRule>
    <cfRule type="cellIs" dxfId="1685" priority="603" operator="equal">
      <formula>"Media"</formula>
    </cfRule>
    <cfRule type="cellIs" dxfId="1684" priority="604" operator="equal">
      <formula>"Alta"</formula>
    </cfRule>
    <cfRule type="cellIs" dxfId="1683" priority="605" operator="equal">
      <formula>"Urgente"</formula>
    </cfRule>
  </conditionalFormatting>
  <conditionalFormatting sqref="D177">
    <cfRule type="cellIs" dxfId="1682" priority="598" operator="equal">
      <formula>"Baja"</formula>
    </cfRule>
    <cfRule type="cellIs" dxfId="1681" priority="599" operator="equal">
      <formula>"Media"</formula>
    </cfRule>
    <cfRule type="cellIs" dxfId="1680" priority="600" operator="equal">
      <formula>"Alta"</formula>
    </cfRule>
    <cfRule type="cellIs" dxfId="1679" priority="601" operator="equal">
      <formula>"Urgente"</formula>
    </cfRule>
  </conditionalFormatting>
  <conditionalFormatting sqref="D178">
    <cfRule type="cellIs" dxfId="1678" priority="594" operator="equal">
      <formula>"Baja"</formula>
    </cfRule>
    <cfRule type="cellIs" dxfId="1677" priority="595" operator="equal">
      <formula>"Media"</formula>
    </cfRule>
    <cfRule type="cellIs" dxfId="1676" priority="596" operator="equal">
      <formula>"Alta"</formula>
    </cfRule>
    <cfRule type="cellIs" dxfId="1675" priority="597" operator="equal">
      <formula>"Urgente"</formula>
    </cfRule>
  </conditionalFormatting>
  <conditionalFormatting sqref="D15">
    <cfRule type="cellIs" dxfId="1674" priority="590" operator="equal">
      <formula>"Baja"</formula>
    </cfRule>
    <cfRule type="cellIs" dxfId="1673" priority="591" operator="equal">
      <formula>"Media"</formula>
    </cfRule>
    <cfRule type="cellIs" dxfId="1672" priority="592" operator="equal">
      <formula>"Alta"</formula>
    </cfRule>
    <cfRule type="cellIs" dxfId="1671" priority="593" operator="equal">
      <formula>"Urgente"</formula>
    </cfRule>
  </conditionalFormatting>
  <conditionalFormatting sqref="D55">
    <cfRule type="cellIs" dxfId="1670" priority="586" operator="equal">
      <formula>"Baja"</formula>
    </cfRule>
    <cfRule type="cellIs" dxfId="1669" priority="587" operator="equal">
      <formula>"Media"</formula>
    </cfRule>
    <cfRule type="cellIs" dxfId="1668" priority="588" operator="equal">
      <formula>"Alta"</formula>
    </cfRule>
    <cfRule type="cellIs" dxfId="1667" priority="589" operator="equal">
      <formula>"Urgente"</formula>
    </cfRule>
  </conditionalFormatting>
  <conditionalFormatting sqref="D213">
    <cfRule type="cellIs" dxfId="1666" priority="582" operator="equal">
      <formula>"Baja"</formula>
    </cfRule>
    <cfRule type="cellIs" dxfId="1665" priority="583" operator="equal">
      <formula>"Media"</formula>
    </cfRule>
    <cfRule type="cellIs" dxfId="1664" priority="584" operator="equal">
      <formula>"Alta"</formula>
    </cfRule>
    <cfRule type="cellIs" dxfId="1663" priority="585" operator="equal">
      <formula>"Urgente"</formula>
    </cfRule>
  </conditionalFormatting>
  <conditionalFormatting sqref="D214">
    <cfRule type="cellIs" dxfId="1662" priority="578" operator="equal">
      <formula>"Baja"</formula>
    </cfRule>
    <cfRule type="cellIs" dxfId="1661" priority="579" operator="equal">
      <formula>"Media"</formula>
    </cfRule>
    <cfRule type="cellIs" dxfId="1660" priority="580" operator="equal">
      <formula>"Alta"</formula>
    </cfRule>
    <cfRule type="cellIs" dxfId="1659" priority="581" operator="equal">
      <formula>"Urgente"</formula>
    </cfRule>
  </conditionalFormatting>
  <conditionalFormatting sqref="D215">
    <cfRule type="cellIs" dxfId="1658" priority="574" operator="equal">
      <formula>"Baja"</formula>
    </cfRule>
    <cfRule type="cellIs" dxfId="1657" priority="575" operator="equal">
      <formula>"Media"</formula>
    </cfRule>
    <cfRule type="cellIs" dxfId="1656" priority="576" operator="equal">
      <formula>"Alta"</formula>
    </cfRule>
    <cfRule type="cellIs" dxfId="1655" priority="577" operator="equal">
      <formula>"Urgente"</formula>
    </cfRule>
  </conditionalFormatting>
  <conditionalFormatting sqref="D220">
    <cfRule type="cellIs" dxfId="1654" priority="570" operator="equal">
      <formula>"Baja"</formula>
    </cfRule>
    <cfRule type="cellIs" dxfId="1653" priority="571" operator="equal">
      <formula>"Media"</formula>
    </cfRule>
    <cfRule type="cellIs" dxfId="1652" priority="572" operator="equal">
      <formula>"Alta"</formula>
    </cfRule>
    <cfRule type="cellIs" dxfId="1651" priority="573" operator="equal">
      <formula>"Urgente"</formula>
    </cfRule>
  </conditionalFormatting>
  <conditionalFormatting sqref="D221">
    <cfRule type="cellIs" dxfId="1650" priority="566" operator="equal">
      <formula>"Baja"</formula>
    </cfRule>
    <cfRule type="cellIs" dxfId="1649" priority="567" operator="equal">
      <formula>"Media"</formula>
    </cfRule>
    <cfRule type="cellIs" dxfId="1648" priority="568" operator="equal">
      <formula>"Alta"</formula>
    </cfRule>
    <cfRule type="cellIs" dxfId="1647" priority="569" operator="equal">
      <formula>"Urgente"</formula>
    </cfRule>
  </conditionalFormatting>
  <conditionalFormatting sqref="D222">
    <cfRule type="cellIs" dxfId="1646" priority="562" operator="equal">
      <formula>"Baja"</formula>
    </cfRule>
    <cfRule type="cellIs" dxfId="1645" priority="563" operator="equal">
      <formula>"Media"</formula>
    </cfRule>
    <cfRule type="cellIs" dxfId="1644" priority="564" operator="equal">
      <formula>"Alta"</formula>
    </cfRule>
    <cfRule type="cellIs" dxfId="1643" priority="565" operator="equal">
      <formula>"Urgente"</formula>
    </cfRule>
  </conditionalFormatting>
  <conditionalFormatting sqref="D223">
    <cfRule type="cellIs" dxfId="1642" priority="558" operator="equal">
      <formula>"Baja"</formula>
    </cfRule>
    <cfRule type="cellIs" dxfId="1641" priority="559" operator="equal">
      <formula>"Media"</formula>
    </cfRule>
    <cfRule type="cellIs" dxfId="1640" priority="560" operator="equal">
      <formula>"Alta"</formula>
    </cfRule>
    <cfRule type="cellIs" dxfId="1639" priority="561" operator="equal">
      <formula>"Urgente"</formula>
    </cfRule>
  </conditionalFormatting>
  <conditionalFormatting sqref="D224">
    <cfRule type="cellIs" dxfId="1638" priority="554" operator="equal">
      <formula>"Baja"</formula>
    </cfRule>
    <cfRule type="cellIs" dxfId="1637" priority="555" operator="equal">
      <formula>"Media"</formula>
    </cfRule>
    <cfRule type="cellIs" dxfId="1636" priority="556" operator="equal">
      <formula>"Alta"</formula>
    </cfRule>
    <cfRule type="cellIs" dxfId="1635" priority="557" operator="equal">
      <formula>"Urgente"</formula>
    </cfRule>
  </conditionalFormatting>
  <conditionalFormatting sqref="D225">
    <cfRule type="cellIs" dxfId="1634" priority="550" operator="equal">
      <formula>"Baja"</formula>
    </cfRule>
    <cfRule type="cellIs" dxfId="1633" priority="551" operator="equal">
      <formula>"Media"</formula>
    </cfRule>
    <cfRule type="cellIs" dxfId="1632" priority="552" operator="equal">
      <formula>"Alta"</formula>
    </cfRule>
    <cfRule type="cellIs" dxfId="1631" priority="553" operator="equal">
      <formula>"Urgente"</formula>
    </cfRule>
  </conditionalFormatting>
  <conditionalFormatting sqref="D227">
    <cfRule type="cellIs" dxfId="1630" priority="546" operator="equal">
      <formula>"Baja"</formula>
    </cfRule>
    <cfRule type="cellIs" dxfId="1629" priority="547" operator="equal">
      <formula>"Media"</formula>
    </cfRule>
    <cfRule type="cellIs" dxfId="1628" priority="548" operator="equal">
      <formula>"Alta"</formula>
    </cfRule>
    <cfRule type="cellIs" dxfId="1627" priority="549" operator="equal">
      <formula>"Urgente"</formula>
    </cfRule>
  </conditionalFormatting>
  <conditionalFormatting sqref="D228">
    <cfRule type="cellIs" dxfId="1626" priority="542" operator="equal">
      <formula>"Baja"</formula>
    </cfRule>
    <cfRule type="cellIs" dxfId="1625" priority="543" operator="equal">
      <formula>"Media"</formula>
    </cfRule>
    <cfRule type="cellIs" dxfId="1624" priority="544" operator="equal">
      <formula>"Alta"</formula>
    </cfRule>
    <cfRule type="cellIs" dxfId="1623" priority="545" operator="equal">
      <formula>"Urgente"</formula>
    </cfRule>
  </conditionalFormatting>
  <conditionalFormatting sqref="D229">
    <cfRule type="cellIs" dxfId="1622" priority="538" operator="equal">
      <formula>"Baja"</formula>
    </cfRule>
    <cfRule type="cellIs" dxfId="1621" priority="539" operator="equal">
      <formula>"Media"</formula>
    </cfRule>
    <cfRule type="cellIs" dxfId="1620" priority="540" operator="equal">
      <formula>"Alta"</formula>
    </cfRule>
    <cfRule type="cellIs" dxfId="1619" priority="541" operator="equal">
      <formula>"Urgente"</formula>
    </cfRule>
  </conditionalFormatting>
  <conditionalFormatting sqref="D226">
    <cfRule type="cellIs" dxfId="1618" priority="534" operator="equal">
      <formula>"Baja"</formula>
    </cfRule>
    <cfRule type="cellIs" dxfId="1617" priority="535" operator="equal">
      <formula>"Media"</formula>
    </cfRule>
    <cfRule type="cellIs" dxfId="1616" priority="536" operator="equal">
      <formula>"Alta"</formula>
    </cfRule>
    <cfRule type="cellIs" dxfId="1615" priority="537" operator="equal">
      <formula>"Urgente"</formula>
    </cfRule>
  </conditionalFormatting>
  <conditionalFormatting sqref="D232">
    <cfRule type="cellIs" dxfId="1614" priority="530" operator="equal">
      <formula>"Baja"</formula>
    </cfRule>
    <cfRule type="cellIs" dxfId="1613" priority="531" operator="equal">
      <formula>"Media"</formula>
    </cfRule>
    <cfRule type="cellIs" dxfId="1612" priority="532" operator="equal">
      <formula>"Alta"</formula>
    </cfRule>
    <cfRule type="cellIs" dxfId="1611" priority="533" operator="equal">
      <formula>"Urgente"</formula>
    </cfRule>
  </conditionalFormatting>
  <conditionalFormatting sqref="D233">
    <cfRule type="cellIs" dxfId="1610" priority="526" operator="equal">
      <formula>"Baja"</formula>
    </cfRule>
    <cfRule type="cellIs" dxfId="1609" priority="527" operator="equal">
      <formula>"Media"</formula>
    </cfRule>
    <cfRule type="cellIs" dxfId="1608" priority="528" operator="equal">
      <formula>"Alta"</formula>
    </cfRule>
    <cfRule type="cellIs" dxfId="1607" priority="529" operator="equal">
      <formula>"Urgente"</formula>
    </cfRule>
  </conditionalFormatting>
  <conditionalFormatting sqref="D234">
    <cfRule type="cellIs" dxfId="1606" priority="522" operator="equal">
      <formula>"Baja"</formula>
    </cfRule>
    <cfRule type="cellIs" dxfId="1605" priority="523" operator="equal">
      <formula>"Media"</formula>
    </cfRule>
    <cfRule type="cellIs" dxfId="1604" priority="524" operator="equal">
      <formula>"Alta"</formula>
    </cfRule>
    <cfRule type="cellIs" dxfId="1603" priority="525" operator="equal">
      <formula>"Urgente"</formula>
    </cfRule>
  </conditionalFormatting>
  <conditionalFormatting sqref="D235">
    <cfRule type="cellIs" dxfId="1602" priority="518" operator="equal">
      <formula>"Baja"</formula>
    </cfRule>
    <cfRule type="cellIs" dxfId="1601" priority="519" operator="equal">
      <formula>"Media"</formula>
    </cfRule>
    <cfRule type="cellIs" dxfId="1600" priority="520" operator="equal">
      <formula>"Alta"</formula>
    </cfRule>
    <cfRule type="cellIs" dxfId="1599" priority="521" operator="equal">
      <formula>"Urgente"</formula>
    </cfRule>
  </conditionalFormatting>
  <conditionalFormatting sqref="D236">
    <cfRule type="cellIs" dxfId="1598" priority="514" operator="equal">
      <formula>"Baja"</formula>
    </cfRule>
    <cfRule type="cellIs" dxfId="1597" priority="515" operator="equal">
      <formula>"Media"</formula>
    </cfRule>
    <cfRule type="cellIs" dxfId="1596" priority="516" operator="equal">
      <formula>"Alta"</formula>
    </cfRule>
    <cfRule type="cellIs" dxfId="1595" priority="517" operator="equal">
      <formula>"Urgente"</formula>
    </cfRule>
  </conditionalFormatting>
  <conditionalFormatting sqref="D237">
    <cfRule type="cellIs" dxfId="1594" priority="510" operator="equal">
      <formula>"Baja"</formula>
    </cfRule>
    <cfRule type="cellIs" dxfId="1593" priority="511" operator="equal">
      <formula>"Media"</formula>
    </cfRule>
    <cfRule type="cellIs" dxfId="1592" priority="512" operator="equal">
      <formula>"Alta"</formula>
    </cfRule>
    <cfRule type="cellIs" dxfId="1591" priority="513" operator="equal">
      <formula>"Urgente"</formula>
    </cfRule>
  </conditionalFormatting>
  <conditionalFormatting sqref="D238">
    <cfRule type="cellIs" dxfId="1590" priority="506" operator="equal">
      <formula>"Baja"</formula>
    </cfRule>
    <cfRule type="cellIs" dxfId="1589" priority="507" operator="equal">
      <formula>"Media"</formula>
    </cfRule>
    <cfRule type="cellIs" dxfId="1588" priority="508" operator="equal">
      <formula>"Alta"</formula>
    </cfRule>
    <cfRule type="cellIs" dxfId="1587" priority="509" operator="equal">
      <formula>"Urgente"</formula>
    </cfRule>
  </conditionalFormatting>
  <conditionalFormatting sqref="D239">
    <cfRule type="cellIs" dxfId="1586" priority="-1" operator="equal">
      <formula>"Media"</formula>
    </cfRule>
    <cfRule type="cellIs" dxfId="1585" priority="504" operator="equal">
      <formula>"Alta"</formula>
    </cfRule>
    <cfRule type="cellIs" dxfId="1584" priority="505" operator="equal">
      <formula>"Urgente"</formula>
    </cfRule>
    <cfRule type="cellIs" dxfId="1583" priority="981" operator="equal">
      <formula>"Baja"</formula>
    </cfRule>
  </conditionalFormatting>
  <conditionalFormatting sqref="D245">
    <cfRule type="cellIs" dxfId="1582" priority="-1" operator="equal">
      <formula>"Urgente"</formula>
    </cfRule>
    <cfRule type="cellIs" dxfId="1581" priority="498" operator="equal">
      <formula>"Baja"</formula>
    </cfRule>
    <cfRule type="cellIs" dxfId="1580" priority="499" operator="equal">
      <formula>"Media"</formula>
    </cfRule>
    <cfRule type="cellIs" dxfId="1579" priority="982" operator="equal">
      <formula>"Alta"</formula>
    </cfRule>
  </conditionalFormatting>
  <conditionalFormatting sqref="D246">
    <cfRule type="cellIs" dxfId="1578" priority="494" operator="equal">
      <formula>"Baja"</formula>
    </cfRule>
    <cfRule type="cellIs" dxfId="1577" priority="495" operator="equal">
      <formula>"Media"</formula>
    </cfRule>
    <cfRule type="cellIs" dxfId="1576" priority="496" operator="equal">
      <formula>"Alta"</formula>
    </cfRule>
    <cfRule type="cellIs" dxfId="1575" priority="497" operator="equal">
      <formula>"Urgente"</formula>
    </cfRule>
  </conditionalFormatting>
  <conditionalFormatting sqref="D247">
    <cfRule type="cellIs" dxfId="1574" priority="490" operator="equal">
      <formula>"Baja"</formula>
    </cfRule>
    <cfRule type="cellIs" dxfId="1573" priority="491" operator="equal">
      <formula>"Media"</formula>
    </cfRule>
    <cfRule type="cellIs" dxfId="1572" priority="492" operator="equal">
      <formula>"Alta"</formula>
    </cfRule>
    <cfRule type="cellIs" dxfId="1571" priority="493" operator="equal">
      <formula>"Urgente"</formula>
    </cfRule>
  </conditionalFormatting>
  <conditionalFormatting sqref="D248">
    <cfRule type="cellIs" dxfId="1570" priority="486" operator="equal">
      <formula>"Baja"</formula>
    </cfRule>
    <cfRule type="cellIs" dxfId="1569" priority="487" operator="equal">
      <formula>"Media"</formula>
    </cfRule>
    <cfRule type="cellIs" dxfId="1568" priority="488" operator="equal">
      <formula>"Alta"</formula>
    </cfRule>
    <cfRule type="cellIs" dxfId="1567" priority="489" operator="equal">
      <formula>"Urgente"</formula>
    </cfRule>
  </conditionalFormatting>
  <conditionalFormatting sqref="D249">
    <cfRule type="cellIs" dxfId="1566" priority="482" operator="equal">
      <formula>"Baja"</formula>
    </cfRule>
    <cfRule type="cellIs" dxfId="1565" priority="483" operator="equal">
      <formula>"Media"</formula>
    </cfRule>
    <cfRule type="cellIs" dxfId="1564" priority="484" operator="equal">
      <formula>"Alta"</formula>
    </cfRule>
    <cfRule type="cellIs" dxfId="1563" priority="485" operator="equal">
      <formula>"Urgente"</formula>
    </cfRule>
  </conditionalFormatting>
  <conditionalFormatting sqref="D250">
    <cfRule type="cellIs" dxfId="1562" priority="478" operator="equal">
      <formula>"Baja"</formula>
    </cfRule>
    <cfRule type="cellIs" dxfId="1561" priority="479" operator="equal">
      <formula>"Media"</formula>
    </cfRule>
    <cfRule type="cellIs" dxfId="1560" priority="480" operator="equal">
      <formula>"Alta"</formula>
    </cfRule>
    <cfRule type="cellIs" dxfId="1559" priority="481" operator="equal">
      <formula>"Urgente"</formula>
    </cfRule>
  </conditionalFormatting>
  <conditionalFormatting sqref="D251">
    <cfRule type="cellIs" dxfId="1558" priority="474" operator="equal">
      <formula>"Baja"</formula>
    </cfRule>
    <cfRule type="cellIs" dxfId="1557" priority="475" operator="equal">
      <formula>"Media"</formula>
    </cfRule>
    <cfRule type="cellIs" dxfId="1556" priority="476" operator="equal">
      <formula>"Alta"</formula>
    </cfRule>
    <cfRule type="cellIs" dxfId="1555" priority="477" operator="equal">
      <formula>"Urgente"</formula>
    </cfRule>
  </conditionalFormatting>
  <conditionalFormatting sqref="D252">
    <cfRule type="cellIs" dxfId="1554" priority="470" operator="equal">
      <formula>"Baja"</formula>
    </cfRule>
    <cfRule type="cellIs" dxfId="1553" priority="471" operator="equal">
      <formula>"Media"</formula>
    </cfRule>
    <cfRule type="cellIs" dxfId="1552" priority="472" operator="equal">
      <formula>"Alta"</formula>
    </cfRule>
    <cfRule type="cellIs" dxfId="1551" priority="473" operator="equal">
      <formula>"Urgente"</formula>
    </cfRule>
  </conditionalFormatting>
  <conditionalFormatting sqref="D245">
    <cfRule type="cellIs" dxfId="1550" priority="466" operator="equal">
      <formula>"Baja"</formula>
    </cfRule>
    <cfRule type="cellIs" dxfId="1549" priority="467" operator="equal">
      <formula>"Media"</formula>
    </cfRule>
    <cfRule type="cellIs" dxfId="1548" priority="468" operator="equal">
      <formula>"Alta"</formula>
    </cfRule>
    <cfRule type="cellIs" dxfId="1547" priority="469" operator="equal">
      <formula>"Urgente"</formula>
    </cfRule>
  </conditionalFormatting>
  <conditionalFormatting sqref="D246">
    <cfRule type="cellIs" dxfId="1546" priority="462" operator="equal">
      <formula>"Baja"</formula>
    </cfRule>
    <cfRule type="cellIs" dxfId="1545" priority="463" operator="equal">
      <formula>"Media"</formula>
    </cfRule>
    <cfRule type="cellIs" dxfId="1544" priority="464" operator="equal">
      <formula>"Alta"</formula>
    </cfRule>
    <cfRule type="cellIs" dxfId="1543" priority="465" operator="equal">
      <formula>"Urgente"</formula>
    </cfRule>
  </conditionalFormatting>
  <conditionalFormatting sqref="D247">
    <cfRule type="cellIs" dxfId="1542" priority="458" operator="equal">
      <formula>"Baja"</formula>
    </cfRule>
    <cfRule type="cellIs" dxfId="1541" priority="459" operator="equal">
      <formula>"Media"</formula>
    </cfRule>
    <cfRule type="cellIs" dxfId="1540" priority="460" operator="equal">
      <formula>"Alta"</formula>
    </cfRule>
    <cfRule type="cellIs" dxfId="1539" priority="461" operator="equal">
      <formula>"Urgente"</formula>
    </cfRule>
  </conditionalFormatting>
  <conditionalFormatting sqref="D248">
    <cfRule type="cellIs" dxfId="1538" priority="454" operator="equal">
      <formula>"Baja"</formula>
    </cfRule>
    <cfRule type="cellIs" dxfId="1537" priority="455" operator="equal">
      <formula>"Media"</formula>
    </cfRule>
    <cfRule type="cellIs" dxfId="1536" priority="456" operator="equal">
      <formula>"Alta"</formula>
    </cfRule>
    <cfRule type="cellIs" dxfId="1535" priority="457" operator="equal">
      <formula>"Urgente"</formula>
    </cfRule>
  </conditionalFormatting>
  <conditionalFormatting sqref="D249">
    <cfRule type="cellIs" dxfId="1534" priority="450" operator="equal">
      <formula>"Baja"</formula>
    </cfRule>
    <cfRule type="cellIs" dxfId="1533" priority="451" operator="equal">
      <formula>"Media"</formula>
    </cfRule>
    <cfRule type="cellIs" dxfId="1532" priority="452" operator="equal">
      <formula>"Alta"</formula>
    </cfRule>
    <cfRule type="cellIs" dxfId="1531" priority="453" operator="equal">
      <formula>"Urgente"</formula>
    </cfRule>
  </conditionalFormatting>
  <conditionalFormatting sqref="D250">
    <cfRule type="cellIs" dxfId="1530" priority="446" operator="equal">
      <formula>"Baja"</formula>
    </cfRule>
    <cfRule type="cellIs" dxfId="1529" priority="447" operator="equal">
      <formula>"Media"</formula>
    </cfRule>
    <cfRule type="cellIs" dxfId="1528" priority="448" operator="equal">
      <formula>"Alta"</formula>
    </cfRule>
    <cfRule type="cellIs" dxfId="1527" priority="449" operator="equal">
      <formula>"Urgente"</formula>
    </cfRule>
  </conditionalFormatting>
  <conditionalFormatting sqref="D251">
    <cfRule type="cellIs" dxfId="1526" priority="442" operator="equal">
      <formula>"Baja"</formula>
    </cfRule>
    <cfRule type="cellIs" dxfId="1525" priority="443" operator="equal">
      <formula>"Media"</formula>
    </cfRule>
    <cfRule type="cellIs" dxfId="1524" priority="444" operator="equal">
      <formula>"Alta"</formula>
    </cfRule>
    <cfRule type="cellIs" dxfId="1523" priority="445" operator="equal">
      <formula>"Urgente"</formula>
    </cfRule>
  </conditionalFormatting>
  <conditionalFormatting sqref="D252">
    <cfRule type="cellIs" dxfId="1522" priority="438" operator="equal">
      <formula>"Baja"</formula>
    </cfRule>
    <cfRule type="cellIs" dxfId="1521" priority="439" operator="equal">
      <formula>"Media"</formula>
    </cfRule>
    <cfRule type="cellIs" dxfId="1520" priority="440" operator="equal">
      <formula>"Alta"</formula>
    </cfRule>
    <cfRule type="cellIs" dxfId="1519" priority="441" operator="equal">
      <formula>"Urgente"</formula>
    </cfRule>
  </conditionalFormatting>
  <conditionalFormatting sqref="D253">
    <cfRule type="cellIs" dxfId="1518" priority="434" operator="equal">
      <formula>"Baja"</formula>
    </cfRule>
    <cfRule type="cellIs" dxfId="1517" priority="435" operator="equal">
      <formula>"Media"</formula>
    </cfRule>
    <cfRule type="cellIs" dxfId="1516" priority="436" operator="equal">
      <formula>"Alta"</formula>
    </cfRule>
    <cfRule type="cellIs" dxfId="1515" priority="437" operator="equal">
      <formula>"Urgente"</formula>
    </cfRule>
  </conditionalFormatting>
  <conditionalFormatting sqref="D240">
    <cfRule type="cellIs" dxfId="1514" priority="430" operator="equal">
      <formula>"Baja"</formula>
    </cfRule>
    <cfRule type="cellIs" dxfId="1513" priority="431" operator="equal">
      <formula>"Media"</formula>
    </cfRule>
    <cfRule type="cellIs" dxfId="1512" priority="432" operator="equal">
      <formula>"Alta"</formula>
    </cfRule>
    <cfRule type="cellIs" dxfId="1511" priority="433" operator="equal">
      <formula>"Urgente"</formula>
    </cfRule>
  </conditionalFormatting>
  <conditionalFormatting sqref="D241">
    <cfRule type="cellIs" dxfId="1510" priority="426" operator="equal">
      <formula>"Baja"</formula>
    </cfRule>
    <cfRule type="cellIs" dxfId="1509" priority="427" operator="equal">
      <formula>"Media"</formula>
    </cfRule>
    <cfRule type="cellIs" dxfId="1508" priority="428" operator="equal">
      <formula>"Alta"</formula>
    </cfRule>
    <cfRule type="cellIs" dxfId="1507" priority="429" operator="equal">
      <formula>"Urgente"</formula>
    </cfRule>
  </conditionalFormatting>
  <conditionalFormatting sqref="D242">
    <cfRule type="cellIs" dxfId="1506" priority="422" operator="equal">
      <formula>"Baja"</formula>
    </cfRule>
    <cfRule type="cellIs" dxfId="1505" priority="423" operator="equal">
      <formula>"Media"</formula>
    </cfRule>
    <cfRule type="cellIs" dxfId="1504" priority="424" operator="equal">
      <formula>"Alta"</formula>
    </cfRule>
    <cfRule type="cellIs" dxfId="1503" priority="425" operator="equal">
      <formula>"Urgente"</formula>
    </cfRule>
  </conditionalFormatting>
  <conditionalFormatting sqref="D243">
    <cfRule type="cellIs" dxfId="1502" priority="418" operator="equal">
      <formula>"Baja"</formula>
    </cfRule>
    <cfRule type="cellIs" dxfId="1501" priority="419" operator="equal">
      <formula>"Media"</formula>
    </cfRule>
    <cfRule type="cellIs" dxfId="1500" priority="420" operator="equal">
      <formula>"Alta"</formula>
    </cfRule>
    <cfRule type="cellIs" dxfId="1499" priority="421" operator="equal">
      <formula>"Urgente"</formula>
    </cfRule>
  </conditionalFormatting>
  <conditionalFormatting sqref="D244">
    <cfRule type="cellIs" dxfId="1498" priority="414" operator="equal">
      <formula>"Baja"</formula>
    </cfRule>
    <cfRule type="cellIs" dxfId="1497" priority="415" operator="equal">
      <formula>"Media"</formula>
    </cfRule>
    <cfRule type="cellIs" dxfId="1496" priority="416" operator="equal">
      <formula>"Alta"</formula>
    </cfRule>
    <cfRule type="cellIs" dxfId="1495" priority="417" operator="equal">
      <formula>"Urgente"</formula>
    </cfRule>
  </conditionalFormatting>
  <conditionalFormatting sqref="D254">
    <cfRule type="cellIs" dxfId="1494" priority="410" operator="equal">
      <formula>"Baja"</formula>
    </cfRule>
    <cfRule type="cellIs" dxfId="1493" priority="411" operator="equal">
      <formula>"Media"</formula>
    </cfRule>
    <cfRule type="cellIs" dxfId="1492" priority="412" operator="equal">
      <formula>"Alta"</formula>
    </cfRule>
    <cfRule type="cellIs" dxfId="1491" priority="413" operator="equal">
      <formula>"Urgente"</formula>
    </cfRule>
  </conditionalFormatting>
  <conditionalFormatting sqref="D254">
    <cfRule type="cellIs" dxfId="1490" priority="406" operator="equal">
      <formula>"Baja"</formula>
    </cfRule>
    <cfRule type="cellIs" dxfId="1489" priority="407" operator="equal">
      <formula>"Media"</formula>
    </cfRule>
    <cfRule type="cellIs" dxfId="1488" priority="408" operator="equal">
      <formula>"Alta"</formula>
    </cfRule>
    <cfRule type="cellIs" dxfId="1487" priority="409" operator="equal">
      <formula>"Urgente"</formula>
    </cfRule>
  </conditionalFormatting>
  <conditionalFormatting sqref="D255">
    <cfRule type="cellIs" dxfId="1486" priority="402" operator="equal">
      <formula>"Baja"</formula>
    </cfRule>
    <cfRule type="cellIs" dxfId="1485" priority="403" operator="equal">
      <formula>"Media"</formula>
    </cfRule>
    <cfRule type="cellIs" dxfId="1484" priority="404" operator="equal">
      <formula>"Alta"</formula>
    </cfRule>
    <cfRule type="cellIs" dxfId="1483" priority="405" operator="equal">
      <formula>"Urgente"</formula>
    </cfRule>
  </conditionalFormatting>
  <conditionalFormatting sqref="D255">
    <cfRule type="cellIs" dxfId="1482" priority="398" operator="equal">
      <formula>"Baja"</formula>
    </cfRule>
    <cfRule type="cellIs" dxfId="1481" priority="399" operator="equal">
      <formula>"Media"</formula>
    </cfRule>
    <cfRule type="cellIs" dxfId="1480" priority="400" operator="equal">
      <formula>"Alta"</formula>
    </cfRule>
    <cfRule type="cellIs" dxfId="1479" priority="401" operator="equal">
      <formula>"Urgente"</formula>
    </cfRule>
  </conditionalFormatting>
  <conditionalFormatting sqref="D256">
    <cfRule type="cellIs" dxfId="1478" priority="394" operator="equal">
      <formula>"Baja"</formula>
    </cfRule>
    <cfRule type="cellIs" dxfId="1477" priority="395" operator="equal">
      <formula>"Media"</formula>
    </cfRule>
    <cfRule type="cellIs" dxfId="1476" priority="396" operator="equal">
      <formula>"Alta"</formula>
    </cfRule>
    <cfRule type="cellIs" dxfId="1475" priority="397" operator="equal">
      <formula>"Urgente"</formula>
    </cfRule>
  </conditionalFormatting>
  <conditionalFormatting sqref="D256">
    <cfRule type="cellIs" dxfId="1474" priority="390" operator="equal">
      <formula>"Baja"</formula>
    </cfRule>
    <cfRule type="cellIs" dxfId="1473" priority="391" operator="equal">
      <formula>"Media"</formula>
    </cfRule>
    <cfRule type="cellIs" dxfId="1472" priority="392" operator="equal">
      <formula>"Alta"</formula>
    </cfRule>
    <cfRule type="cellIs" dxfId="1471" priority="393" operator="equal">
      <formula>"Urgente"</formula>
    </cfRule>
  </conditionalFormatting>
  <conditionalFormatting sqref="D257">
    <cfRule type="cellIs" dxfId="1470" priority="386" operator="equal">
      <formula>"Baja"</formula>
    </cfRule>
    <cfRule type="cellIs" dxfId="1469" priority="387" operator="equal">
      <formula>"Media"</formula>
    </cfRule>
    <cfRule type="cellIs" dxfId="1468" priority="388" operator="equal">
      <formula>"Alta"</formula>
    </cfRule>
    <cfRule type="cellIs" dxfId="1467" priority="389" operator="equal">
      <formula>"Urgente"</formula>
    </cfRule>
  </conditionalFormatting>
  <conditionalFormatting sqref="D257">
    <cfRule type="cellIs" dxfId="1466" priority="382" operator="equal">
      <formula>"Baja"</formula>
    </cfRule>
    <cfRule type="cellIs" dxfId="1465" priority="383" operator="equal">
      <formula>"Media"</formula>
    </cfRule>
    <cfRule type="cellIs" dxfId="1464" priority="384" operator="equal">
      <formula>"Alta"</formula>
    </cfRule>
    <cfRule type="cellIs" dxfId="1463" priority="385" operator="equal">
      <formula>"Urgente"</formula>
    </cfRule>
  </conditionalFormatting>
  <conditionalFormatting sqref="D258">
    <cfRule type="cellIs" dxfId="1462" priority="378" operator="equal">
      <formula>"Baja"</formula>
    </cfRule>
    <cfRule type="cellIs" dxfId="1461" priority="379" operator="equal">
      <formula>"Media"</formula>
    </cfRule>
    <cfRule type="cellIs" dxfId="1460" priority="380" operator="equal">
      <formula>"Alta"</formula>
    </cfRule>
    <cfRule type="cellIs" dxfId="1459" priority="381" operator="equal">
      <formula>"Urgente"</formula>
    </cfRule>
  </conditionalFormatting>
  <conditionalFormatting sqref="D258">
    <cfRule type="cellIs" dxfId="1458" priority="374" operator="equal">
      <formula>"Baja"</formula>
    </cfRule>
    <cfRule type="cellIs" dxfId="1457" priority="375" operator="equal">
      <formula>"Media"</formula>
    </cfRule>
    <cfRule type="cellIs" dxfId="1456" priority="376" operator="equal">
      <formula>"Alta"</formula>
    </cfRule>
    <cfRule type="cellIs" dxfId="1455" priority="377" operator="equal">
      <formula>"Urgente"</formula>
    </cfRule>
  </conditionalFormatting>
  <conditionalFormatting sqref="D259">
    <cfRule type="cellIs" dxfId="1454" priority="370" operator="equal">
      <formula>"Baja"</formula>
    </cfRule>
    <cfRule type="cellIs" dxfId="1453" priority="371" operator="equal">
      <formula>"Media"</formula>
    </cfRule>
    <cfRule type="cellIs" dxfId="1452" priority="372" operator="equal">
      <formula>"Alta"</formula>
    </cfRule>
    <cfRule type="cellIs" dxfId="1451" priority="373" operator="equal">
      <formula>"Urgente"</formula>
    </cfRule>
  </conditionalFormatting>
  <conditionalFormatting sqref="D260">
    <cfRule type="cellIs" dxfId="1450" priority="362" operator="equal">
      <formula>"Baja"</formula>
    </cfRule>
    <cfRule type="cellIs" dxfId="1449" priority="363" operator="equal">
      <formula>"Media"</formula>
    </cfRule>
    <cfRule type="cellIs" dxfId="1448" priority="364" operator="equal">
      <formula>"Alta"</formula>
    </cfRule>
    <cfRule type="cellIs" dxfId="1447" priority="365" operator="equal">
      <formula>"Urgente"</formula>
    </cfRule>
  </conditionalFormatting>
  <conditionalFormatting sqref="D260">
    <cfRule type="cellIs" dxfId="1446" priority="358" operator="equal">
      <formula>"Baja"</formula>
    </cfRule>
    <cfRule type="cellIs" dxfId="1445" priority="359" operator="equal">
      <formula>"Media"</formula>
    </cfRule>
    <cfRule type="cellIs" dxfId="1444" priority="360" operator="equal">
      <formula>"Alta"</formula>
    </cfRule>
    <cfRule type="cellIs" dxfId="1443" priority="361" operator="equal">
      <formula>"Urgente"</formula>
    </cfRule>
  </conditionalFormatting>
  <conditionalFormatting sqref="D261">
    <cfRule type="cellIs" dxfId="1442" priority="354" operator="equal">
      <formula>"Baja"</formula>
    </cfRule>
    <cfRule type="cellIs" dxfId="1441" priority="355" operator="equal">
      <formula>"Media"</formula>
    </cfRule>
    <cfRule type="cellIs" dxfId="1440" priority="356" operator="equal">
      <formula>"Alta"</formula>
    </cfRule>
    <cfRule type="cellIs" dxfId="1439" priority="357" operator="equal">
      <formula>"Urgente"</formula>
    </cfRule>
  </conditionalFormatting>
  <conditionalFormatting sqref="D261">
    <cfRule type="cellIs" dxfId="1438" priority="350" operator="equal">
      <formula>"Baja"</formula>
    </cfRule>
    <cfRule type="cellIs" dxfId="1437" priority="351" operator="equal">
      <formula>"Media"</formula>
    </cfRule>
    <cfRule type="cellIs" dxfId="1436" priority="352" operator="equal">
      <formula>"Alta"</formula>
    </cfRule>
    <cfRule type="cellIs" dxfId="1435" priority="353" operator="equal">
      <formula>"Urgente"</formula>
    </cfRule>
  </conditionalFormatting>
  <conditionalFormatting sqref="D269">
    <cfRule type="cellIs" dxfId="1434" priority="346" operator="equal">
      <formula>"Baja"</formula>
    </cfRule>
    <cfRule type="cellIs" dxfId="1433" priority="347" operator="equal">
      <formula>"Media"</formula>
    </cfRule>
    <cfRule type="cellIs" dxfId="1432" priority="348" operator="equal">
      <formula>"Alta"</formula>
    </cfRule>
    <cfRule type="cellIs" dxfId="1431" priority="349" operator="equal">
      <formula>"Urgente"</formula>
    </cfRule>
  </conditionalFormatting>
  <conditionalFormatting sqref="D271">
    <cfRule type="cellIs" dxfId="1430" priority="342" operator="equal">
      <formula>"Baja"</formula>
    </cfRule>
    <cfRule type="cellIs" dxfId="1429" priority="343" operator="equal">
      <formula>"Media"</formula>
    </cfRule>
    <cfRule type="cellIs" dxfId="1428" priority="344" operator="equal">
      <formula>"Alta"</formula>
    </cfRule>
    <cfRule type="cellIs" dxfId="1427" priority="345" operator="equal">
      <formula>"Urgente"</formula>
    </cfRule>
  </conditionalFormatting>
  <conditionalFormatting sqref="D272">
    <cfRule type="cellIs" dxfId="1426" priority="338" operator="equal">
      <formula>"Baja"</formula>
    </cfRule>
    <cfRule type="cellIs" dxfId="1425" priority="339" operator="equal">
      <formula>"Media"</formula>
    </cfRule>
    <cfRule type="cellIs" dxfId="1424" priority="340" operator="equal">
      <formula>"Alta"</formula>
    </cfRule>
    <cfRule type="cellIs" dxfId="1423" priority="341" operator="equal">
      <formula>"Urgente"</formula>
    </cfRule>
  </conditionalFormatting>
  <conditionalFormatting sqref="D274">
    <cfRule type="cellIs" dxfId="1422" priority="330" operator="equal">
      <formula>"Baja"</formula>
    </cfRule>
    <cfRule type="cellIs" dxfId="1421" priority="331" operator="equal">
      <formula>"Media"</formula>
    </cfRule>
    <cfRule type="cellIs" dxfId="1420" priority="332" operator="equal">
      <formula>"Alta"</formula>
    </cfRule>
    <cfRule type="cellIs" dxfId="1419" priority="333" operator="equal">
      <formula>"Urgente"</formula>
    </cfRule>
  </conditionalFormatting>
  <conditionalFormatting sqref="D275">
    <cfRule type="cellIs" dxfId="1418" priority="326" operator="equal">
      <formula>"Baja"</formula>
    </cfRule>
    <cfRule type="cellIs" dxfId="1417" priority="327" operator="equal">
      <formula>"Media"</formula>
    </cfRule>
    <cfRule type="cellIs" dxfId="1416" priority="328" operator="equal">
      <formula>"Alta"</formula>
    </cfRule>
    <cfRule type="cellIs" dxfId="1415" priority="329" operator="equal">
      <formula>"Urgente"</formula>
    </cfRule>
  </conditionalFormatting>
  <conditionalFormatting sqref="D278">
    <cfRule type="cellIs" dxfId="1414" priority="322" operator="equal">
      <formula>"Baja"</formula>
    </cfRule>
    <cfRule type="cellIs" dxfId="1413" priority="323" operator="equal">
      <formula>"Media"</formula>
    </cfRule>
    <cfRule type="cellIs" dxfId="1412" priority="324" operator="equal">
      <formula>"Alta"</formula>
    </cfRule>
    <cfRule type="cellIs" dxfId="1411" priority="325" operator="equal">
      <formula>"Urgente"</formula>
    </cfRule>
  </conditionalFormatting>
  <conditionalFormatting sqref="D279">
    <cfRule type="cellIs" dxfId="1410" priority="318" operator="equal">
      <formula>"Baja"</formula>
    </cfRule>
    <cfRule type="cellIs" dxfId="1409" priority="319" operator="equal">
      <formula>"Media"</formula>
    </cfRule>
    <cfRule type="cellIs" dxfId="1408" priority="320" operator="equal">
      <formula>"Alta"</formula>
    </cfRule>
    <cfRule type="cellIs" dxfId="1407" priority="321" operator="equal">
      <formula>"Urgente"</formula>
    </cfRule>
  </conditionalFormatting>
  <conditionalFormatting sqref="D280">
    <cfRule type="cellIs" dxfId="1406" priority="314" operator="equal">
      <formula>"Baja"</formula>
    </cfRule>
    <cfRule type="cellIs" dxfId="1405" priority="315" operator="equal">
      <formula>"Media"</formula>
    </cfRule>
    <cfRule type="cellIs" dxfId="1404" priority="316" operator="equal">
      <formula>"Alta"</formula>
    </cfRule>
    <cfRule type="cellIs" dxfId="1403" priority="317" operator="equal">
      <formula>"Urgente"</formula>
    </cfRule>
  </conditionalFormatting>
  <conditionalFormatting sqref="D281">
    <cfRule type="cellIs" dxfId="1402" priority="310" operator="equal">
      <formula>"Baja"</formula>
    </cfRule>
    <cfRule type="cellIs" dxfId="1401" priority="311" operator="equal">
      <formula>"Media"</formula>
    </cfRule>
    <cfRule type="cellIs" dxfId="1400" priority="312" operator="equal">
      <formula>"Alta"</formula>
    </cfRule>
    <cfRule type="cellIs" dxfId="1399" priority="313" operator="equal">
      <formula>"Urgente"</formula>
    </cfRule>
  </conditionalFormatting>
  <conditionalFormatting sqref="D282">
    <cfRule type="cellIs" dxfId="1398" priority="306" operator="equal">
      <formula>"Baja"</formula>
    </cfRule>
    <cfRule type="cellIs" dxfId="1397" priority="307" operator="equal">
      <formula>"Media"</formula>
    </cfRule>
    <cfRule type="cellIs" dxfId="1396" priority="308" operator="equal">
      <formula>"Alta"</formula>
    </cfRule>
    <cfRule type="cellIs" dxfId="1395" priority="309" operator="equal">
      <formula>"Urgente"</formula>
    </cfRule>
  </conditionalFormatting>
  <conditionalFormatting sqref="D283">
    <cfRule type="cellIs" dxfId="1394" priority="302" operator="equal">
      <formula>"Baja"</formula>
    </cfRule>
    <cfRule type="cellIs" dxfId="1393" priority="303" operator="equal">
      <formula>"Media"</formula>
    </cfRule>
    <cfRule type="cellIs" dxfId="1392" priority="304" operator="equal">
      <formula>"Alta"</formula>
    </cfRule>
    <cfRule type="cellIs" dxfId="1391" priority="305" operator="equal">
      <formula>"Urgente"</formula>
    </cfRule>
  </conditionalFormatting>
  <conditionalFormatting sqref="D285">
    <cfRule type="cellIs" dxfId="1390" priority="298" operator="equal">
      <formula>"Baja"</formula>
    </cfRule>
    <cfRule type="cellIs" dxfId="1389" priority="299" operator="equal">
      <formula>"Media"</formula>
    </cfRule>
    <cfRule type="cellIs" dxfId="1388" priority="300" operator="equal">
      <formula>"Alta"</formula>
    </cfRule>
    <cfRule type="cellIs" dxfId="1387" priority="301" operator="equal">
      <formula>"Urgente"</formula>
    </cfRule>
  </conditionalFormatting>
  <conditionalFormatting sqref="D286">
    <cfRule type="cellIs" dxfId="1386" priority="294" operator="equal">
      <formula>"Baja"</formula>
    </cfRule>
    <cfRule type="cellIs" dxfId="1385" priority="295" operator="equal">
      <formula>"Media"</formula>
    </cfRule>
    <cfRule type="cellIs" dxfId="1384" priority="296" operator="equal">
      <formula>"Alta"</formula>
    </cfRule>
    <cfRule type="cellIs" dxfId="1383" priority="297" operator="equal">
      <formula>"Urgente"</formula>
    </cfRule>
  </conditionalFormatting>
  <conditionalFormatting sqref="D287:D289">
    <cfRule type="cellIs" dxfId="1382" priority="290" operator="equal">
      <formula>"Baja"</formula>
    </cfRule>
    <cfRule type="cellIs" dxfId="1381" priority="291" operator="equal">
      <formula>"Media"</formula>
    </cfRule>
    <cfRule type="cellIs" dxfId="1380" priority="292" operator="equal">
      <formula>"Alta"</formula>
    </cfRule>
    <cfRule type="cellIs" dxfId="1379" priority="293" operator="equal">
      <formula>"Urgente"</formula>
    </cfRule>
  </conditionalFormatting>
  <conditionalFormatting sqref="D290">
    <cfRule type="cellIs" dxfId="1378" priority="286" operator="equal">
      <formula>"Baja"</formula>
    </cfRule>
    <cfRule type="cellIs" dxfId="1377" priority="287" operator="equal">
      <formula>"Media"</formula>
    </cfRule>
    <cfRule type="cellIs" dxfId="1376" priority="288" operator="equal">
      <formula>"Alta"</formula>
    </cfRule>
    <cfRule type="cellIs" dxfId="1375" priority="289" operator="equal">
      <formula>"Urgente"</formula>
    </cfRule>
  </conditionalFormatting>
  <conditionalFormatting sqref="D291">
    <cfRule type="cellIs" dxfId="1374" priority="282" operator="equal">
      <formula>"Baja"</formula>
    </cfRule>
    <cfRule type="cellIs" dxfId="1373" priority="283" operator="equal">
      <formula>"Media"</formula>
    </cfRule>
    <cfRule type="cellIs" dxfId="1372" priority="284" operator="equal">
      <formula>"Alta"</formula>
    </cfRule>
    <cfRule type="cellIs" dxfId="1371" priority="285" operator="equal">
      <formula>"Urgente"</formula>
    </cfRule>
  </conditionalFormatting>
  <conditionalFormatting sqref="D293">
    <cfRule type="cellIs" dxfId="1370" priority="278" operator="equal">
      <formula>"Baja"</formula>
    </cfRule>
    <cfRule type="cellIs" dxfId="1369" priority="279" operator="equal">
      <formula>"Media"</formula>
    </cfRule>
    <cfRule type="cellIs" dxfId="1368" priority="280" operator="equal">
      <formula>"Alta"</formula>
    </cfRule>
    <cfRule type="cellIs" dxfId="1367" priority="281" operator="equal">
      <formula>"Urgente"</formula>
    </cfRule>
  </conditionalFormatting>
  <conditionalFormatting sqref="D294:D297">
    <cfRule type="cellIs" dxfId="1366" priority="274" operator="equal">
      <formula>"Baja"</formula>
    </cfRule>
    <cfRule type="cellIs" dxfId="1365" priority="275" operator="equal">
      <formula>"Media"</formula>
    </cfRule>
    <cfRule type="cellIs" dxfId="1364" priority="276" operator="equal">
      <formula>"Alta"</formula>
    </cfRule>
    <cfRule type="cellIs" dxfId="1363" priority="277" operator="equal">
      <formula>"Urgente"</formula>
    </cfRule>
  </conditionalFormatting>
  <conditionalFormatting sqref="D298:D305">
    <cfRule type="cellIs" dxfId="1362" priority="270" operator="equal">
      <formula>"Baja"</formula>
    </cfRule>
    <cfRule type="cellIs" dxfId="1361" priority="271" operator="equal">
      <formula>"Media"</formula>
    </cfRule>
    <cfRule type="cellIs" dxfId="1360" priority="272" operator="equal">
      <formula>"Alta"</formula>
    </cfRule>
    <cfRule type="cellIs" dxfId="1359" priority="273" operator="equal">
      <formula>"Urgente"</formula>
    </cfRule>
  </conditionalFormatting>
  <conditionalFormatting sqref="D306">
    <cfRule type="cellIs" dxfId="1358" priority="266" operator="equal">
      <formula>"Baja"</formula>
    </cfRule>
    <cfRule type="cellIs" dxfId="1357" priority="267" operator="equal">
      <formula>"Media"</formula>
    </cfRule>
    <cfRule type="cellIs" dxfId="1356" priority="268" operator="equal">
      <formula>"Alta"</formula>
    </cfRule>
    <cfRule type="cellIs" dxfId="1355" priority="269" operator="equal">
      <formula>"Urgente"</formula>
    </cfRule>
  </conditionalFormatting>
  <conditionalFormatting sqref="D307:D310">
    <cfRule type="cellIs" dxfId="1354" priority="262" operator="equal">
      <formula>"Baja"</formula>
    </cfRule>
    <cfRule type="cellIs" dxfId="1353" priority="263" operator="equal">
      <formula>"Media"</formula>
    </cfRule>
    <cfRule type="cellIs" dxfId="1352" priority="264" operator="equal">
      <formula>"Alta"</formula>
    </cfRule>
    <cfRule type="cellIs" dxfId="1351" priority="265" operator="equal">
      <formula>"Urgente"</formula>
    </cfRule>
  </conditionalFormatting>
  <conditionalFormatting sqref="D314">
    <cfRule type="cellIs" dxfId="1350" priority="258" operator="equal">
      <formula>"Baja"</formula>
    </cfRule>
    <cfRule type="cellIs" dxfId="1349" priority="259" operator="equal">
      <formula>"Media"</formula>
    </cfRule>
    <cfRule type="cellIs" dxfId="1348" priority="260" operator="equal">
      <formula>"Alta"</formula>
    </cfRule>
    <cfRule type="cellIs" dxfId="1347" priority="261" operator="equal">
      <formula>"Urgente"</formula>
    </cfRule>
  </conditionalFormatting>
  <conditionalFormatting sqref="D315">
    <cfRule type="cellIs" dxfId="1346" priority="254" operator="equal">
      <formula>"Baja"</formula>
    </cfRule>
    <cfRule type="cellIs" dxfId="1345" priority="255" operator="equal">
      <formula>"Media"</formula>
    </cfRule>
    <cfRule type="cellIs" dxfId="1344" priority="256" operator="equal">
      <formula>"Alta"</formula>
    </cfRule>
    <cfRule type="cellIs" dxfId="1343" priority="257" operator="equal">
      <formula>"Urgente"</formula>
    </cfRule>
  </conditionalFormatting>
  <conditionalFormatting sqref="D316">
    <cfRule type="cellIs" dxfId="1342" priority="250" operator="equal">
      <formula>"Baja"</formula>
    </cfRule>
    <cfRule type="cellIs" dxfId="1341" priority="251" operator="equal">
      <formula>"Media"</formula>
    </cfRule>
    <cfRule type="cellIs" dxfId="1340" priority="252" operator="equal">
      <formula>"Alta"</formula>
    </cfRule>
    <cfRule type="cellIs" dxfId="1339" priority="253" operator="equal">
      <formula>"Urgente"</formula>
    </cfRule>
  </conditionalFormatting>
  <conditionalFormatting sqref="D317">
    <cfRule type="cellIs" dxfId="1338" priority="246" operator="equal">
      <formula>"Baja"</formula>
    </cfRule>
    <cfRule type="cellIs" dxfId="1337" priority="247" operator="equal">
      <formula>"Media"</formula>
    </cfRule>
    <cfRule type="cellIs" dxfId="1336" priority="248" operator="equal">
      <formula>"Alta"</formula>
    </cfRule>
    <cfRule type="cellIs" dxfId="1335" priority="249" operator="equal">
      <formula>"Urgente"</formula>
    </cfRule>
  </conditionalFormatting>
  <conditionalFormatting sqref="D318">
    <cfRule type="cellIs" dxfId="1334" priority="242" operator="equal">
      <formula>"Baja"</formula>
    </cfRule>
    <cfRule type="cellIs" dxfId="1333" priority="243" operator="equal">
      <formula>"Media"</formula>
    </cfRule>
    <cfRule type="cellIs" dxfId="1332" priority="244" operator="equal">
      <formula>"Alta"</formula>
    </cfRule>
    <cfRule type="cellIs" dxfId="1331" priority="245" operator="equal">
      <formula>"Urgente"</formula>
    </cfRule>
  </conditionalFormatting>
  <conditionalFormatting sqref="D319">
    <cfRule type="cellIs" dxfId="1330" priority="238" operator="equal">
      <formula>"Baja"</formula>
    </cfRule>
    <cfRule type="cellIs" dxfId="1329" priority="239" operator="equal">
      <formula>"Media"</formula>
    </cfRule>
    <cfRule type="cellIs" dxfId="1328" priority="240" operator="equal">
      <formula>"Alta"</formula>
    </cfRule>
    <cfRule type="cellIs" dxfId="1327" priority="241" operator="equal">
      <formula>"Urgente"</formula>
    </cfRule>
  </conditionalFormatting>
  <conditionalFormatting sqref="D320">
    <cfRule type="cellIs" dxfId="1326" priority="234" operator="equal">
      <formula>"Baja"</formula>
    </cfRule>
    <cfRule type="cellIs" dxfId="1325" priority="235" operator="equal">
      <formula>"Media"</formula>
    </cfRule>
    <cfRule type="cellIs" dxfId="1324" priority="236" operator="equal">
      <formula>"Alta"</formula>
    </cfRule>
    <cfRule type="cellIs" dxfId="1323" priority="237" operator="equal">
      <formula>"Urgente"</formula>
    </cfRule>
  </conditionalFormatting>
  <conditionalFormatting sqref="D321">
    <cfRule type="cellIs" dxfId="1322" priority="230" operator="equal">
      <formula>"Baja"</formula>
    </cfRule>
    <cfRule type="cellIs" dxfId="1321" priority="231" operator="equal">
      <formula>"Media"</formula>
    </cfRule>
    <cfRule type="cellIs" dxfId="1320" priority="232" operator="equal">
      <formula>"Alta"</formula>
    </cfRule>
    <cfRule type="cellIs" dxfId="1319" priority="233" operator="equal">
      <formula>"Urgente"</formula>
    </cfRule>
  </conditionalFormatting>
  <conditionalFormatting sqref="D322">
    <cfRule type="cellIs" dxfId="1318" priority="226" operator="equal">
      <formula>"Baja"</formula>
    </cfRule>
    <cfRule type="cellIs" dxfId="1317" priority="227" operator="equal">
      <formula>"Media"</formula>
    </cfRule>
    <cfRule type="cellIs" dxfId="1316" priority="228" operator="equal">
      <formula>"Alta"</formula>
    </cfRule>
    <cfRule type="cellIs" dxfId="1315" priority="229" operator="equal">
      <formula>"Urgente"</formula>
    </cfRule>
  </conditionalFormatting>
  <conditionalFormatting sqref="D323">
    <cfRule type="cellIs" dxfId="1314" priority="222" operator="equal">
      <formula>"Baja"</formula>
    </cfRule>
    <cfRule type="cellIs" dxfId="1313" priority="223" operator="equal">
      <formula>"Media"</formula>
    </cfRule>
    <cfRule type="cellIs" dxfId="1312" priority="224" operator="equal">
      <formula>"Alta"</formula>
    </cfRule>
    <cfRule type="cellIs" dxfId="1311" priority="225" operator="equal">
      <formula>"Urgente"</formula>
    </cfRule>
  </conditionalFormatting>
  <conditionalFormatting sqref="D324">
    <cfRule type="cellIs" dxfId="1310" priority="218" operator="equal">
      <formula>"Baja"</formula>
    </cfRule>
    <cfRule type="cellIs" dxfId="1309" priority="219" operator="equal">
      <formula>"Media"</formula>
    </cfRule>
    <cfRule type="cellIs" dxfId="1308" priority="220" operator="equal">
      <formula>"Alta"</formula>
    </cfRule>
    <cfRule type="cellIs" dxfId="1307" priority="221" operator="equal">
      <formula>"Urgente"</formula>
    </cfRule>
  </conditionalFormatting>
  <conditionalFormatting sqref="D326">
    <cfRule type="cellIs" dxfId="1306" priority="214" operator="equal">
      <formula>"Baja"</formula>
    </cfRule>
    <cfRule type="cellIs" dxfId="1305" priority="215" operator="equal">
      <formula>"Media"</formula>
    </cfRule>
    <cfRule type="cellIs" dxfId="1304" priority="216" operator="equal">
      <formula>"Alta"</formula>
    </cfRule>
    <cfRule type="cellIs" dxfId="1303" priority="217" operator="equal">
      <formula>"Urgente"</formula>
    </cfRule>
  </conditionalFormatting>
  <conditionalFormatting sqref="D311">
    <cfRule type="cellIs" dxfId="1302" priority="210" operator="equal">
      <formula>"Baja"</formula>
    </cfRule>
    <cfRule type="cellIs" dxfId="1301" priority="211" operator="equal">
      <formula>"Media"</formula>
    </cfRule>
    <cfRule type="cellIs" dxfId="1300" priority="212" operator="equal">
      <formula>"Alta"</formula>
    </cfRule>
    <cfRule type="cellIs" dxfId="1299" priority="213" operator="equal">
      <formula>"Urgente"</formula>
    </cfRule>
  </conditionalFormatting>
  <conditionalFormatting sqref="D312">
    <cfRule type="cellIs" dxfId="1298" priority="206" operator="equal">
      <formula>"Baja"</formula>
    </cfRule>
    <cfRule type="cellIs" dxfId="1297" priority="207" operator="equal">
      <formula>"Media"</formula>
    </cfRule>
    <cfRule type="cellIs" dxfId="1296" priority="208" operator="equal">
      <formula>"Alta"</formula>
    </cfRule>
    <cfRule type="cellIs" dxfId="1295" priority="209" operator="equal">
      <formula>"Urgente"</formula>
    </cfRule>
  </conditionalFormatting>
  <conditionalFormatting sqref="D328">
    <cfRule type="cellIs" dxfId="1294" priority="202" operator="equal">
      <formula>"Baja"</formula>
    </cfRule>
    <cfRule type="cellIs" dxfId="1293" priority="203" operator="equal">
      <formula>"Media"</formula>
    </cfRule>
    <cfRule type="cellIs" dxfId="1292" priority="204" operator="equal">
      <formula>"Alta"</formula>
    </cfRule>
    <cfRule type="cellIs" dxfId="1291" priority="205" operator="equal">
      <formula>"Urgente"</formula>
    </cfRule>
  </conditionalFormatting>
  <conditionalFormatting sqref="D329">
    <cfRule type="cellIs" dxfId="1290" priority="198" operator="equal">
      <formula>"Baja"</formula>
    </cfRule>
    <cfRule type="cellIs" dxfId="1289" priority="199" operator="equal">
      <formula>"Media"</formula>
    </cfRule>
    <cfRule type="cellIs" dxfId="1288" priority="200" operator="equal">
      <formula>"Alta"</formula>
    </cfRule>
    <cfRule type="cellIs" dxfId="1287" priority="201" operator="equal">
      <formula>"Urgente"</formula>
    </cfRule>
  </conditionalFormatting>
  <conditionalFormatting sqref="D330">
    <cfRule type="cellIs" dxfId="1286" priority="194" operator="equal">
      <formula>"Baja"</formula>
    </cfRule>
    <cfRule type="cellIs" dxfId="1285" priority="195" operator="equal">
      <formula>"Media"</formula>
    </cfRule>
    <cfRule type="cellIs" dxfId="1284" priority="196" operator="equal">
      <formula>"Alta"</formula>
    </cfRule>
    <cfRule type="cellIs" dxfId="1283" priority="197" operator="equal">
      <formula>"Urgente"</formula>
    </cfRule>
  </conditionalFormatting>
  <conditionalFormatting sqref="D331">
    <cfRule type="cellIs" dxfId="1282" priority="190" operator="equal">
      <formula>"Baja"</formula>
    </cfRule>
    <cfRule type="cellIs" dxfId="1281" priority="191" operator="equal">
      <formula>"Media"</formula>
    </cfRule>
    <cfRule type="cellIs" dxfId="1280" priority="192" operator="equal">
      <formula>"Alta"</formula>
    </cfRule>
    <cfRule type="cellIs" dxfId="1279" priority="193" operator="equal">
      <formula>"Urgente"</formula>
    </cfRule>
  </conditionalFormatting>
  <conditionalFormatting sqref="D332">
    <cfRule type="cellIs" dxfId="1278" priority="186" operator="equal">
      <formula>"Baja"</formula>
    </cfRule>
    <cfRule type="cellIs" dxfId="1277" priority="187" operator="equal">
      <formula>"Media"</formula>
    </cfRule>
    <cfRule type="cellIs" dxfId="1276" priority="188" operator="equal">
      <formula>"Alta"</formula>
    </cfRule>
    <cfRule type="cellIs" dxfId="1275" priority="189" operator="equal">
      <formula>"Urgente"</formula>
    </cfRule>
  </conditionalFormatting>
  <conditionalFormatting sqref="D333">
    <cfRule type="cellIs" dxfId="1274" priority="182" operator="equal">
      <formula>"Baja"</formula>
    </cfRule>
    <cfRule type="cellIs" dxfId="1273" priority="183" operator="equal">
      <formula>"Media"</formula>
    </cfRule>
    <cfRule type="cellIs" dxfId="1272" priority="184" operator="equal">
      <formula>"Alta"</formula>
    </cfRule>
    <cfRule type="cellIs" dxfId="1271" priority="185" operator="equal">
      <formula>"Urgente"</formula>
    </cfRule>
  </conditionalFormatting>
  <conditionalFormatting sqref="D334:D339">
    <cfRule type="cellIs" dxfId="1270" priority="178" operator="equal">
      <formula>"Baja"</formula>
    </cfRule>
    <cfRule type="cellIs" dxfId="1269" priority="179" operator="equal">
      <formula>"Media"</formula>
    </cfRule>
    <cfRule type="cellIs" dxfId="1268" priority="180" operator="equal">
      <formula>"Alta"</formula>
    </cfRule>
    <cfRule type="cellIs" dxfId="1267" priority="181" operator="equal">
      <formula>"Urgente"</formula>
    </cfRule>
  </conditionalFormatting>
  <conditionalFormatting sqref="D340">
    <cfRule type="cellIs" dxfId="1266" priority="174" operator="equal">
      <formula>"Baja"</formula>
    </cfRule>
    <cfRule type="cellIs" dxfId="1265" priority="175" operator="equal">
      <formula>"Media"</formula>
    </cfRule>
    <cfRule type="cellIs" dxfId="1264" priority="176" operator="equal">
      <formula>"Alta"</formula>
    </cfRule>
    <cfRule type="cellIs" dxfId="1263" priority="177" operator="equal">
      <formula>"Urgente"</formula>
    </cfRule>
  </conditionalFormatting>
  <conditionalFormatting sqref="D341:D346">
    <cfRule type="cellIs" dxfId="1262" priority="170" operator="equal">
      <formula>"Baja"</formula>
    </cfRule>
    <cfRule type="cellIs" dxfId="1261" priority="171" operator="equal">
      <formula>"Media"</formula>
    </cfRule>
    <cfRule type="cellIs" dxfId="1260" priority="172" operator="equal">
      <formula>"Alta"</formula>
    </cfRule>
    <cfRule type="cellIs" dxfId="1259" priority="173" operator="equal">
      <formula>"Urgente"</formula>
    </cfRule>
  </conditionalFormatting>
  <conditionalFormatting sqref="D347">
    <cfRule type="cellIs" dxfId="1258" priority="166" operator="equal">
      <formula>"Baja"</formula>
    </cfRule>
    <cfRule type="cellIs" dxfId="1257" priority="167" operator="equal">
      <formula>"Media"</formula>
    </cfRule>
    <cfRule type="cellIs" dxfId="1256" priority="168" operator="equal">
      <formula>"Alta"</formula>
    </cfRule>
    <cfRule type="cellIs" dxfId="1255" priority="169" operator="equal">
      <formula>"Urgente"</formula>
    </cfRule>
  </conditionalFormatting>
  <conditionalFormatting sqref="D348">
    <cfRule type="cellIs" dxfId="1254" priority="162" operator="equal">
      <formula>"Baja"</formula>
    </cfRule>
    <cfRule type="cellIs" dxfId="1253" priority="163" operator="equal">
      <formula>"Media"</formula>
    </cfRule>
    <cfRule type="cellIs" dxfId="1252" priority="164" operator="equal">
      <formula>"Alta"</formula>
    </cfRule>
    <cfRule type="cellIs" dxfId="1251" priority="165" operator="equal">
      <formula>"Urgente"</formula>
    </cfRule>
  </conditionalFormatting>
  <conditionalFormatting sqref="D349">
    <cfRule type="cellIs" dxfId="1250" priority="158" operator="equal">
      <formula>"Baja"</formula>
    </cfRule>
    <cfRule type="cellIs" dxfId="1249" priority="159" operator="equal">
      <formula>"Media"</formula>
    </cfRule>
    <cfRule type="cellIs" dxfId="1248" priority="160" operator="equal">
      <formula>"Alta"</formula>
    </cfRule>
    <cfRule type="cellIs" dxfId="1247" priority="161" operator="equal">
      <formula>"Urgente"</formula>
    </cfRule>
  </conditionalFormatting>
  <conditionalFormatting sqref="D350">
    <cfRule type="cellIs" dxfId="1246" priority="154" operator="equal">
      <formula>"Baja"</formula>
    </cfRule>
    <cfRule type="cellIs" dxfId="1245" priority="155" operator="equal">
      <formula>"Media"</formula>
    </cfRule>
    <cfRule type="cellIs" dxfId="1244" priority="156" operator="equal">
      <formula>"Alta"</formula>
    </cfRule>
    <cfRule type="cellIs" dxfId="1243" priority="157" operator="equal">
      <formula>"Urgente"</formula>
    </cfRule>
  </conditionalFormatting>
  <conditionalFormatting sqref="D351">
    <cfRule type="cellIs" dxfId="1242" priority="150" operator="equal">
      <formula>"Baja"</formula>
    </cfRule>
    <cfRule type="cellIs" dxfId="1241" priority="151" operator="equal">
      <formula>"Media"</formula>
    </cfRule>
    <cfRule type="cellIs" dxfId="1240" priority="152" operator="equal">
      <formula>"Alta"</formula>
    </cfRule>
    <cfRule type="cellIs" dxfId="1239" priority="153" operator="equal">
      <formula>"Urgente"</formula>
    </cfRule>
  </conditionalFormatting>
  <conditionalFormatting sqref="D352:D353">
    <cfRule type="cellIs" dxfId="1238" priority="146" operator="equal">
      <formula>"Baja"</formula>
    </cfRule>
    <cfRule type="cellIs" dxfId="1237" priority="147" operator="equal">
      <formula>"Media"</formula>
    </cfRule>
    <cfRule type="cellIs" dxfId="1236" priority="148" operator="equal">
      <formula>"Alta"</formula>
    </cfRule>
    <cfRule type="cellIs" dxfId="1235" priority="149" operator="equal">
      <formula>"Urgente"</formula>
    </cfRule>
  </conditionalFormatting>
  <conditionalFormatting sqref="D356">
    <cfRule type="cellIs" dxfId="1234" priority="142" operator="equal">
      <formula>"Baja"</formula>
    </cfRule>
    <cfRule type="cellIs" dxfId="1233" priority="143" operator="equal">
      <formula>"Media"</formula>
    </cfRule>
    <cfRule type="cellIs" dxfId="1232" priority="144" operator="equal">
      <formula>"Alta"</formula>
    </cfRule>
    <cfRule type="cellIs" dxfId="1231" priority="145" operator="equal">
      <formula>"Urgente"</formula>
    </cfRule>
  </conditionalFormatting>
  <conditionalFormatting sqref="D357">
    <cfRule type="cellIs" dxfId="1230" priority="138" operator="equal">
      <formula>"Baja"</formula>
    </cfRule>
    <cfRule type="cellIs" dxfId="1229" priority="139" operator="equal">
      <formula>"Media"</formula>
    </cfRule>
    <cfRule type="cellIs" dxfId="1228" priority="140" operator="equal">
      <formula>"Alta"</formula>
    </cfRule>
    <cfRule type="cellIs" dxfId="1227" priority="141" operator="equal">
      <formula>"Urgente"</formula>
    </cfRule>
  </conditionalFormatting>
  <conditionalFormatting sqref="D358">
    <cfRule type="cellIs" dxfId="1226" priority="134" operator="equal">
      <formula>"Baja"</formula>
    </cfRule>
    <cfRule type="cellIs" dxfId="1225" priority="135" operator="equal">
      <formula>"Media"</formula>
    </cfRule>
    <cfRule type="cellIs" dxfId="1224" priority="136" operator="equal">
      <formula>"Alta"</formula>
    </cfRule>
    <cfRule type="cellIs" dxfId="1223" priority="137" operator="equal">
      <formula>"Urgente"</formula>
    </cfRule>
  </conditionalFormatting>
  <conditionalFormatting sqref="D359">
    <cfRule type="cellIs" dxfId="1222" priority="130" operator="equal">
      <formula>"Baja"</formula>
    </cfRule>
    <cfRule type="cellIs" dxfId="1221" priority="131" operator="equal">
      <formula>"Media"</formula>
    </cfRule>
    <cfRule type="cellIs" dxfId="1220" priority="132" operator="equal">
      <formula>"Alta"</formula>
    </cfRule>
    <cfRule type="cellIs" dxfId="1219" priority="133" operator="equal">
      <formula>"Urgente"</formula>
    </cfRule>
  </conditionalFormatting>
  <conditionalFormatting sqref="D360">
    <cfRule type="cellIs" dxfId="1218" priority="126" operator="equal">
      <formula>"Baja"</formula>
    </cfRule>
    <cfRule type="cellIs" dxfId="1217" priority="127" operator="equal">
      <formula>"Media"</formula>
    </cfRule>
    <cfRule type="cellIs" dxfId="1216" priority="128" operator="equal">
      <formula>"Alta"</formula>
    </cfRule>
    <cfRule type="cellIs" dxfId="1215" priority="129" operator="equal">
      <formula>"Urgente"</formula>
    </cfRule>
  </conditionalFormatting>
  <conditionalFormatting sqref="D367">
    <cfRule type="cellIs" dxfId="1214" priority="122" operator="equal">
      <formula>"Baja"</formula>
    </cfRule>
    <cfRule type="cellIs" dxfId="1213" priority="123" operator="equal">
      <formula>"Media"</formula>
    </cfRule>
    <cfRule type="cellIs" dxfId="1212" priority="124" operator="equal">
      <formula>"Alta"</formula>
    </cfRule>
    <cfRule type="cellIs" dxfId="1211" priority="125" operator="equal">
      <formula>"Urgente"</formula>
    </cfRule>
  </conditionalFormatting>
  <conditionalFormatting sqref="D368">
    <cfRule type="cellIs" dxfId="1210" priority="118" operator="equal">
      <formula>"Baja"</formula>
    </cfRule>
    <cfRule type="cellIs" dxfId="1209" priority="119" operator="equal">
      <formula>"Media"</formula>
    </cfRule>
    <cfRule type="cellIs" dxfId="1208" priority="120" operator="equal">
      <formula>"Alta"</formula>
    </cfRule>
    <cfRule type="cellIs" dxfId="1207" priority="121" operator="equal">
      <formula>"Urgente"</formula>
    </cfRule>
  </conditionalFormatting>
  <conditionalFormatting sqref="D369:D378">
    <cfRule type="cellIs" dxfId="1206" priority="114" operator="equal">
      <formula>"Baja"</formula>
    </cfRule>
    <cfRule type="cellIs" dxfId="1205" priority="115" operator="equal">
      <formula>"Media"</formula>
    </cfRule>
    <cfRule type="cellIs" dxfId="1204" priority="116" operator="equal">
      <formula>"Alta"</formula>
    </cfRule>
    <cfRule type="cellIs" dxfId="1203" priority="117" operator="equal">
      <formula>"Urgente"</formula>
    </cfRule>
  </conditionalFormatting>
  <conditionalFormatting sqref="D379">
    <cfRule type="cellIs" dxfId="1202" priority="110" operator="equal">
      <formula>"Baja"</formula>
    </cfRule>
    <cfRule type="cellIs" dxfId="1201" priority="111" operator="equal">
      <formula>"Media"</formula>
    </cfRule>
    <cfRule type="cellIs" dxfId="1200" priority="112" operator="equal">
      <formula>"Alta"</formula>
    </cfRule>
    <cfRule type="cellIs" dxfId="1199" priority="113" operator="equal">
      <formula>"Urgente"</formula>
    </cfRule>
  </conditionalFormatting>
  <conditionalFormatting sqref="D380">
    <cfRule type="cellIs" dxfId="1198" priority="106" operator="equal">
      <formula>"Baja"</formula>
    </cfRule>
    <cfRule type="cellIs" dxfId="1197" priority="107" operator="equal">
      <formula>"Media"</formula>
    </cfRule>
    <cfRule type="cellIs" dxfId="1196" priority="108" operator="equal">
      <formula>"Alta"</formula>
    </cfRule>
    <cfRule type="cellIs" dxfId="1195" priority="109" operator="equal">
      <formula>"Urgente"</formula>
    </cfRule>
  </conditionalFormatting>
  <conditionalFormatting sqref="D381">
    <cfRule type="cellIs" dxfId="1194" priority="102" operator="equal">
      <formula>"Baja"</formula>
    </cfRule>
    <cfRule type="cellIs" dxfId="1193" priority="103" operator="equal">
      <formula>"Media"</formula>
    </cfRule>
    <cfRule type="cellIs" dxfId="1192" priority="104" operator="equal">
      <formula>"Alta"</formula>
    </cfRule>
    <cfRule type="cellIs" dxfId="1191" priority="105" operator="equal">
      <formula>"Urgente"</formula>
    </cfRule>
  </conditionalFormatting>
  <conditionalFormatting sqref="D382">
    <cfRule type="cellIs" dxfId="1190" priority="98" operator="equal">
      <formula>"Baja"</formula>
    </cfRule>
    <cfRule type="cellIs" dxfId="1189" priority="99" operator="equal">
      <formula>"Media"</formula>
    </cfRule>
    <cfRule type="cellIs" dxfId="1188" priority="100" operator="equal">
      <formula>"Alta"</formula>
    </cfRule>
    <cfRule type="cellIs" dxfId="1187" priority="101" operator="equal">
      <formula>"Urgente"</formula>
    </cfRule>
  </conditionalFormatting>
  <conditionalFormatting sqref="D386">
    <cfRule type="cellIs" dxfId="1186" priority="86" operator="equal">
      <formula>"Baja"</formula>
    </cfRule>
    <cfRule type="cellIs" dxfId="1185" priority="87" operator="equal">
      <formula>"Media"</formula>
    </cfRule>
    <cfRule type="cellIs" dxfId="1184" priority="88" operator="equal">
      <formula>"Alta"</formula>
    </cfRule>
    <cfRule type="cellIs" dxfId="1183" priority="89" operator="equal">
      <formula>"Urgente"</formula>
    </cfRule>
  </conditionalFormatting>
  <conditionalFormatting sqref="D383:D384">
    <cfRule type="cellIs" dxfId="1182" priority="94" operator="equal">
      <formula>"Baja"</formula>
    </cfRule>
    <cfRule type="cellIs" dxfId="1181" priority="95" operator="equal">
      <formula>"Media"</formula>
    </cfRule>
    <cfRule type="cellIs" dxfId="1180" priority="96" operator="equal">
      <formula>"Alta"</formula>
    </cfRule>
    <cfRule type="cellIs" dxfId="1179" priority="97" operator="equal">
      <formula>"Urgente"</formula>
    </cfRule>
  </conditionalFormatting>
  <conditionalFormatting sqref="D385">
    <cfRule type="cellIs" dxfId="1178" priority="90" operator="equal">
      <formula>"Baja"</formula>
    </cfRule>
    <cfRule type="cellIs" dxfId="1177" priority="91" operator="equal">
      <formula>"Media"</formula>
    </cfRule>
    <cfRule type="cellIs" dxfId="1176" priority="92" operator="equal">
      <formula>"Alta"</formula>
    </cfRule>
    <cfRule type="cellIs" dxfId="1175" priority="93" operator="equal">
      <formula>"Urgente"</formula>
    </cfRule>
  </conditionalFormatting>
  <conditionalFormatting sqref="D387">
    <cfRule type="cellIs" dxfId="1174" priority="82" operator="equal">
      <formula>"Baja"</formula>
    </cfRule>
    <cfRule type="cellIs" dxfId="1173" priority="83" operator="equal">
      <formula>"Media"</formula>
    </cfRule>
    <cfRule type="cellIs" dxfId="1172" priority="84" operator="equal">
      <formula>"Alta"</formula>
    </cfRule>
    <cfRule type="cellIs" dxfId="1171" priority="85" operator="equal">
      <formula>"Urgente"</formula>
    </cfRule>
  </conditionalFormatting>
  <conditionalFormatting sqref="D390">
    <cfRule type="cellIs" dxfId="1170" priority="78" operator="equal">
      <formula>"Baja"</formula>
    </cfRule>
    <cfRule type="cellIs" dxfId="1169" priority="79" operator="equal">
      <formula>"Media"</formula>
    </cfRule>
    <cfRule type="cellIs" dxfId="1168" priority="80" operator="equal">
      <formula>"Alta"</formula>
    </cfRule>
    <cfRule type="cellIs" dxfId="1167" priority="81" operator="equal">
      <formula>"Urgente"</formula>
    </cfRule>
  </conditionalFormatting>
  <conditionalFormatting sqref="D389">
    <cfRule type="cellIs" dxfId="1166" priority="74" operator="equal">
      <formula>"Baja"</formula>
    </cfRule>
    <cfRule type="cellIs" dxfId="1165" priority="75" operator="equal">
      <formula>"Media"</formula>
    </cfRule>
    <cfRule type="cellIs" dxfId="1164" priority="76" operator="equal">
      <formula>"Alta"</formula>
    </cfRule>
    <cfRule type="cellIs" dxfId="1163" priority="77" operator="equal">
      <formula>"Urgente"</formula>
    </cfRule>
  </conditionalFormatting>
  <conditionalFormatting sqref="D388">
    <cfRule type="cellIs" dxfId="1162" priority="70" operator="equal">
      <formula>"Baja"</formula>
    </cfRule>
    <cfRule type="cellIs" dxfId="1161" priority="71" operator="equal">
      <formula>"Media"</formula>
    </cfRule>
    <cfRule type="cellIs" dxfId="1160" priority="72" operator="equal">
      <formula>"Alta"</formula>
    </cfRule>
    <cfRule type="cellIs" dxfId="1159" priority="73" operator="equal">
      <formula>"Urgente"</formula>
    </cfRule>
  </conditionalFormatting>
  <conditionalFormatting sqref="D391">
    <cfRule type="cellIs" dxfId="1158" priority="66" operator="equal">
      <formula>"Baja"</formula>
    </cfRule>
    <cfRule type="cellIs" dxfId="1157" priority="67" operator="equal">
      <formula>"Media"</formula>
    </cfRule>
    <cfRule type="cellIs" dxfId="1156" priority="68" operator="equal">
      <formula>"Alta"</formula>
    </cfRule>
    <cfRule type="cellIs" dxfId="1155" priority="69" operator="equal">
      <formula>"Urgente"</formula>
    </cfRule>
  </conditionalFormatting>
  <conditionalFormatting sqref="D392">
    <cfRule type="cellIs" dxfId="1154" priority="62" operator="equal">
      <formula>"Baja"</formula>
    </cfRule>
    <cfRule type="cellIs" dxfId="1153" priority="63" operator="equal">
      <formula>"Media"</formula>
    </cfRule>
    <cfRule type="cellIs" dxfId="1152" priority="64" operator="equal">
      <formula>"Alta"</formula>
    </cfRule>
    <cfRule type="cellIs" dxfId="1151" priority="65" operator="equal">
      <formula>"Urgente"</formula>
    </cfRule>
  </conditionalFormatting>
  <conditionalFormatting sqref="D393">
    <cfRule type="cellIs" dxfId="1150" priority="58" operator="equal">
      <formula>"Baja"</formula>
    </cfRule>
    <cfRule type="cellIs" dxfId="1149" priority="59" operator="equal">
      <formula>"Media"</formula>
    </cfRule>
    <cfRule type="cellIs" dxfId="1148" priority="60" operator="equal">
      <formula>"Alta"</formula>
    </cfRule>
    <cfRule type="cellIs" dxfId="1147" priority="61" operator="equal">
      <formula>"Urgente"</formula>
    </cfRule>
  </conditionalFormatting>
  <conditionalFormatting sqref="D395">
    <cfRule type="cellIs" dxfId="1146" priority="54" operator="equal">
      <formula>"Baja"</formula>
    </cfRule>
    <cfRule type="cellIs" dxfId="1145" priority="55" operator="equal">
      <formula>"Media"</formula>
    </cfRule>
    <cfRule type="cellIs" dxfId="1144" priority="56" operator="equal">
      <formula>"Alta"</formula>
    </cfRule>
    <cfRule type="cellIs" dxfId="1143" priority="57" operator="equal">
      <formula>"Urgente"</formula>
    </cfRule>
  </conditionalFormatting>
  <conditionalFormatting sqref="D396">
    <cfRule type="cellIs" dxfId="1142" priority="50" operator="equal">
      <formula>"Baja"</formula>
    </cfRule>
    <cfRule type="cellIs" dxfId="1141" priority="51" operator="equal">
      <formula>"Media"</formula>
    </cfRule>
    <cfRule type="cellIs" dxfId="1140" priority="52" operator="equal">
      <formula>"Alta"</formula>
    </cfRule>
    <cfRule type="cellIs" dxfId="1139" priority="53" operator="equal">
      <formula>"Urgente"</formula>
    </cfRule>
  </conditionalFormatting>
  <conditionalFormatting sqref="D397">
    <cfRule type="cellIs" dxfId="1138" priority="46" operator="equal">
      <formula>"Baja"</formula>
    </cfRule>
    <cfRule type="cellIs" dxfId="1137" priority="47" operator="equal">
      <formula>"Media"</formula>
    </cfRule>
    <cfRule type="cellIs" dxfId="1136" priority="48" operator="equal">
      <formula>"Alta"</formula>
    </cfRule>
    <cfRule type="cellIs" dxfId="1135" priority="49" operator="equal">
      <formula>"Urgente"</formula>
    </cfRule>
  </conditionalFormatting>
  <conditionalFormatting sqref="D398">
    <cfRule type="cellIs" dxfId="1134" priority="42" operator="equal">
      <formula>"Baja"</formula>
    </cfRule>
    <cfRule type="cellIs" dxfId="1133" priority="43" operator="equal">
      <formula>"Media"</formula>
    </cfRule>
    <cfRule type="cellIs" dxfId="1132" priority="44" operator="equal">
      <formula>"Alta"</formula>
    </cfRule>
    <cfRule type="cellIs" dxfId="1131" priority="45" operator="equal">
      <formula>"Urgente"</formula>
    </cfRule>
  </conditionalFormatting>
  <conditionalFormatting sqref="D399">
    <cfRule type="cellIs" dxfId="1130" priority="38" operator="equal">
      <formula>"Baja"</formula>
    </cfRule>
    <cfRule type="cellIs" dxfId="1129" priority="39" operator="equal">
      <formula>"Media"</formula>
    </cfRule>
    <cfRule type="cellIs" dxfId="1128" priority="40" operator="equal">
      <formula>"Alta"</formula>
    </cfRule>
    <cfRule type="cellIs" dxfId="1127" priority="41" operator="equal">
      <formula>"Urgente"</formula>
    </cfRule>
  </conditionalFormatting>
  <conditionalFormatting sqref="D401">
    <cfRule type="cellIs" dxfId="1126" priority="34" operator="equal">
      <formula>"Baja"</formula>
    </cfRule>
    <cfRule type="cellIs" dxfId="1125" priority="35" operator="equal">
      <formula>"Media"</formula>
    </cfRule>
    <cfRule type="cellIs" dxfId="1124" priority="36" operator="equal">
      <formula>"Alta"</formula>
    </cfRule>
    <cfRule type="cellIs" dxfId="1123" priority="37" operator="equal">
      <formula>"Urgente"</formula>
    </cfRule>
  </conditionalFormatting>
  <conditionalFormatting sqref="D402">
    <cfRule type="cellIs" dxfId="1122" priority="30" operator="equal">
      <formula>"Baja"</formula>
    </cfRule>
    <cfRule type="cellIs" dxfId="1121" priority="31" operator="equal">
      <formula>"Media"</formula>
    </cfRule>
    <cfRule type="cellIs" dxfId="1120" priority="32" operator="equal">
      <formula>"Alta"</formula>
    </cfRule>
    <cfRule type="cellIs" dxfId="1119" priority="33" operator="equal">
      <formula>"Urgente"</formula>
    </cfRule>
  </conditionalFormatting>
  <conditionalFormatting sqref="D403:D421">
    <cfRule type="cellIs" dxfId="1118" priority="26" operator="equal">
      <formula>"Baja"</formula>
    </cfRule>
    <cfRule type="cellIs" dxfId="1117" priority="27" operator="equal">
      <formula>"Media"</formula>
    </cfRule>
    <cfRule type="cellIs" dxfId="1116" priority="28" operator="equal">
      <formula>"Alta"</formula>
    </cfRule>
    <cfRule type="cellIs" dxfId="1115" priority="29" operator="equal">
      <formula>"Urgente"</formula>
    </cfRule>
  </conditionalFormatting>
  <conditionalFormatting sqref="J13:J324 J326:J346 J349 J351:J353 J355:J356 J358:J360 J367:J379 J381:J421">
    <cfRule type="containsText" dxfId="1114" priority="25" operator="containsText" text="SI">
      <formula>NOT(ISERROR(SEARCH("SI",J13)))</formula>
    </cfRule>
  </conditionalFormatting>
  <conditionalFormatting sqref="D33:D38">
    <cfRule type="cellIs" dxfId="1113" priority="20" operator="equal">
      <formula>"Baja"</formula>
    </cfRule>
    <cfRule type="cellIs" dxfId="1112" priority="21" operator="equal">
      <formula>"Media"</formula>
    </cfRule>
    <cfRule type="cellIs" dxfId="1111" priority="22" operator="equal">
      <formula>"Alta"</formula>
    </cfRule>
    <cfRule type="cellIs" dxfId="1110" priority="23" operator="equal">
      <formula>"Urgente"</formula>
    </cfRule>
  </conditionalFormatting>
  <conditionalFormatting sqref="C33:C38">
    <cfRule type="containsText" dxfId="1109" priority="24" operator="containsText" text="abierto">
      <formula>NOT(ISERROR(SEARCH("abierto",C33)))</formula>
    </cfRule>
  </conditionalFormatting>
  <conditionalFormatting sqref="I33:I38">
    <cfRule type="cellIs" dxfId="1108" priority="19" operator="greaterThan">
      <formula>10</formula>
    </cfRule>
  </conditionalFormatting>
  <conditionalFormatting sqref="I182:I188">
    <cfRule type="cellIs" dxfId="1107" priority="18" operator="greaterThan">
      <formula>10</formula>
    </cfRule>
  </conditionalFormatting>
  <conditionalFormatting sqref="C216:C219">
    <cfRule type="containsText" dxfId="1106" priority="17" operator="containsText" text="abierto">
      <formula>NOT(ISERROR(SEARCH("abierto",C216)))</formula>
    </cfRule>
  </conditionalFormatting>
  <conditionalFormatting sqref="D216:D219">
    <cfRule type="cellIs" dxfId="1105" priority="13" operator="equal">
      <formula>"Baja"</formula>
    </cfRule>
    <cfRule type="cellIs" dxfId="1104" priority="14" operator="equal">
      <formula>"Media"</formula>
    </cfRule>
    <cfRule type="cellIs" dxfId="1103" priority="15" operator="equal">
      <formula>"Alta"</formula>
    </cfRule>
    <cfRule type="cellIs" dxfId="1102" priority="16" operator="equal">
      <formula>"Urgente"</formula>
    </cfRule>
  </conditionalFormatting>
  <conditionalFormatting sqref="I216:I219">
    <cfRule type="cellIs" dxfId="1101" priority="12" operator="greaterThan">
      <formula>10</formula>
    </cfRule>
  </conditionalFormatting>
  <conditionalFormatting sqref="J325">
    <cfRule type="containsText" dxfId="1100" priority="11" operator="containsText" text="SI">
      <formula>NOT(ISERROR(SEARCH("SI",J325)))</formula>
    </cfRule>
  </conditionalFormatting>
  <conditionalFormatting sqref="J347:J348">
    <cfRule type="containsText" dxfId="1099" priority="10" operator="containsText" text="SI">
      <formula>NOT(ISERROR(SEARCH("SI",J347)))</formula>
    </cfRule>
  </conditionalFormatting>
  <conditionalFormatting sqref="J350">
    <cfRule type="containsText" dxfId="1098" priority="9" operator="containsText" text="SI">
      <formula>NOT(ISERROR(SEARCH("SI",J350)))</formula>
    </cfRule>
  </conditionalFormatting>
  <conditionalFormatting sqref="J354">
    <cfRule type="containsText" dxfId="1097" priority="8" operator="containsText" text="SI">
      <formula>NOT(ISERROR(SEARCH("SI",J354)))</formula>
    </cfRule>
  </conditionalFormatting>
  <conditionalFormatting sqref="J357">
    <cfRule type="containsText" dxfId="1096" priority="7" operator="containsText" text="SI">
      <formula>NOT(ISERROR(SEARCH("SI",J357)))</formula>
    </cfRule>
  </conditionalFormatting>
  <conditionalFormatting sqref="J361:J362">
    <cfRule type="containsText" dxfId="1095" priority="6" operator="containsText" text="SI">
      <formula>NOT(ISERROR(SEARCH("SI",J361)))</formula>
    </cfRule>
  </conditionalFormatting>
  <conditionalFormatting sqref="J363">
    <cfRule type="containsText" dxfId="1094" priority="5" operator="containsText" text="SI">
      <formula>NOT(ISERROR(SEARCH("SI",J363)))</formula>
    </cfRule>
  </conditionalFormatting>
  <conditionalFormatting sqref="J364">
    <cfRule type="containsText" dxfId="1093" priority="4" operator="containsText" text="SI">
      <formula>NOT(ISERROR(SEARCH("SI",J364)))</formula>
    </cfRule>
  </conditionalFormatting>
  <conditionalFormatting sqref="J365">
    <cfRule type="containsText" dxfId="1092" priority="3" operator="containsText" text="SI">
      <formula>NOT(ISERROR(SEARCH("SI",J365)))</formula>
    </cfRule>
  </conditionalFormatting>
  <conditionalFormatting sqref="J366">
    <cfRule type="containsText" dxfId="1091" priority="2" operator="containsText" text="SI">
      <formula>NOT(ISERROR(SEARCH("SI",J366)))</formula>
    </cfRule>
  </conditionalFormatting>
  <conditionalFormatting sqref="J380">
    <cfRule type="containsText" dxfId="1090" priority="1" operator="containsText" text="SI">
      <formula>NOT(ISERROR(SEARCH("SI",J380)))</formula>
    </cfRule>
  </conditionalFormatting>
  <dataValidations count="3">
    <dataValidation type="list" allowBlank="1" showInputMessage="1" showErrorMessage="1" sqref="D424:D1048576 D13:D421">
      <formula1>"Urgente,Alta,Media,Baja"</formula1>
    </dataValidation>
    <dataValidation type="list" allowBlank="1" showInputMessage="1" showErrorMessage="1" sqref="C424:C1048576 C13:C421">
      <formula1>"Abierto,Resuelto"</formula1>
    </dataValidation>
    <dataValidation showDropDown="1" showInputMessage="1" showErrorMessage="1" sqref="AO13:AO421"/>
  </dataValidation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showInputMessage="1" showErrorMessage="1">
          <x14:formula1>
            <xm:f>[2]Hoja1!#REF!</xm:f>
          </x14:formula1>
          <xm:sqref>G13:G421</xm:sqref>
        </x14:dataValidation>
        <x14:dataValidation type="list" showInputMessage="1" showErrorMessage="1">
          <x14:formula1>
            <xm:f>[2]Hoja1!#REF!</xm:f>
          </x14:formula1>
          <xm:sqref>F13:F421</xm:sqref>
        </x14:dataValidation>
        <x14:dataValidation type="list" allowBlank="1" showInputMessage="1" showErrorMessage="1">
          <x14:formula1>
            <xm:f>[2]Hoja1!#REF!</xm:f>
          </x14:formula1>
          <xm:sqref>J13:J421</xm:sqref>
        </x14:dataValidation>
        <x14:dataValidation type="list" allowBlank="1" showInputMessage="1" showErrorMessage="1">
          <x14:formula1>
            <xm:f>[2]Hoja1!#REF!</xm:f>
          </x14:formula1>
          <xm:sqref>AN13:AN421</xm:sqref>
        </x14:dataValidation>
        <x14:dataValidation type="list" showInputMessage="1" showErrorMessage="1">
          <x14:formula1>
            <xm:f>[2]Hoja1!#REF!</xm:f>
          </x14:formula1>
          <xm:sqref>AM13:AM421</xm:sqref>
        </x14:dataValidation>
        <x14:dataValidation type="list" showInputMessage="1" showErrorMessage="1">
          <x14:formula1>
            <xm:f>[2]Hoja1!#REF!</xm:f>
          </x14:formula1>
          <xm:sqref>AK13:AK421</xm:sqref>
        </x14:dataValidation>
        <x14:dataValidation type="list" showInputMessage="1" showErrorMessage="1">
          <x14:formula1>
            <xm:f>[2]Hoja1!#REF!</xm:f>
          </x14:formula1>
          <xm:sqref>AL13:AL421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AK807"/>
  <sheetViews>
    <sheetView showGridLines="0" tabSelected="1" topLeftCell="A82" zoomScale="70" zoomScaleNormal="70" workbookViewId="0">
      <selection activeCell="G21" sqref="G21"/>
    </sheetView>
  </sheetViews>
  <sheetFormatPr baseColWidth="10" defaultRowHeight="15" x14ac:dyDescent="0.25"/>
  <cols>
    <col min="1" max="1" width="5.28515625" style="1" customWidth="1"/>
    <col min="2" max="2" width="11.5703125" style="1" customWidth="1"/>
    <col min="3" max="3" width="17.42578125" style="1" customWidth="1"/>
    <col min="4" max="4" width="18" style="1" customWidth="1"/>
    <col min="5" max="5" width="16.7109375" style="6" customWidth="1"/>
    <col min="6" max="6" width="15.7109375" style="6" customWidth="1"/>
    <col min="7" max="7" width="19" style="1" customWidth="1"/>
    <col min="8" max="8" width="13" style="6" customWidth="1"/>
    <col min="9" max="9" width="10.85546875" style="2" customWidth="1"/>
    <col min="10" max="10" width="6.7109375" style="2" customWidth="1"/>
    <col min="11" max="11" width="10.85546875" style="2" customWidth="1"/>
    <col min="12" max="12" width="17" style="1" customWidth="1"/>
    <col min="13" max="13" width="14.140625" style="1" customWidth="1"/>
    <col min="14" max="14" width="19.28515625" style="1" customWidth="1"/>
    <col min="15" max="15" width="27.7109375" style="1" customWidth="1"/>
    <col min="16" max="16384" width="11.42578125" style="1"/>
  </cols>
  <sheetData>
    <row r="1" spans="1:15" ht="18" customHeight="1" x14ac:dyDescent="0.25">
      <c r="D1" s="94" t="s">
        <v>59</v>
      </c>
      <c r="E1" s="95"/>
      <c r="F1" s="95"/>
      <c r="G1" s="95"/>
      <c r="H1" s="95"/>
      <c r="I1" s="95"/>
      <c r="J1" s="95"/>
      <c r="K1" s="95"/>
      <c r="L1" s="95"/>
      <c r="M1" s="95"/>
      <c r="N1" s="95"/>
      <c r="O1" s="96"/>
    </row>
    <row r="2" spans="1:15" ht="35.25" customHeight="1" x14ac:dyDescent="0.25">
      <c r="D2" s="94" t="s">
        <v>26</v>
      </c>
      <c r="E2" s="95"/>
      <c r="F2" s="95"/>
      <c r="G2" s="95"/>
      <c r="H2" s="95"/>
      <c r="I2" s="95"/>
      <c r="J2" s="95"/>
      <c r="K2" s="95"/>
      <c r="L2" s="95"/>
      <c r="M2" s="95"/>
      <c r="N2" s="95"/>
      <c r="O2" s="96"/>
    </row>
    <row r="3" spans="1:15" ht="15" customHeight="1" x14ac:dyDescent="0.25">
      <c r="D3" s="97" t="s">
        <v>60</v>
      </c>
      <c r="E3" s="98" t="s">
        <v>61</v>
      </c>
      <c r="F3" s="98"/>
      <c r="G3" s="98"/>
      <c r="H3" s="98"/>
      <c r="I3" s="98"/>
      <c r="J3" s="99" t="s">
        <v>62</v>
      </c>
      <c r="K3" s="99"/>
      <c r="L3" s="99" t="s">
        <v>63</v>
      </c>
      <c r="M3" s="99"/>
      <c r="N3" s="99"/>
    </row>
    <row r="4" spans="1:15" ht="57.95" customHeight="1" x14ac:dyDescent="0.25">
      <c r="A4" s="64" t="s">
        <v>64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6"/>
    </row>
    <row r="5" spans="1:15" ht="15" customHeight="1" x14ac:dyDescent="0.25">
      <c r="A5" s="62" t="s">
        <v>50</v>
      </c>
      <c r="B5" s="63"/>
      <c r="C5" s="63"/>
      <c r="D5" s="63"/>
      <c r="E5" s="63"/>
      <c r="F5" s="63"/>
      <c r="G5" s="63"/>
      <c r="H5" s="17"/>
      <c r="I5" s="17"/>
      <c r="J5" s="17"/>
      <c r="K5" s="17"/>
      <c r="L5" s="17"/>
      <c r="M5" s="17"/>
      <c r="N5" s="17"/>
      <c r="O5" s="17"/>
    </row>
    <row r="6" spans="1:15" ht="21" customHeight="1" x14ac:dyDescent="0.25">
      <c r="A6" s="54" t="s">
        <v>24</v>
      </c>
      <c r="B6" s="54"/>
      <c r="C6" s="54"/>
      <c r="D6" s="54"/>
      <c r="E6" s="55" t="s">
        <v>68</v>
      </c>
      <c r="F6" s="56"/>
      <c r="G6" s="56"/>
      <c r="H6" s="1"/>
    </row>
    <row r="7" spans="1:15" ht="24" customHeight="1" x14ac:dyDescent="0.25">
      <c r="A7" s="54" t="s">
        <v>25</v>
      </c>
      <c r="B7" s="54"/>
      <c r="C7" s="54"/>
      <c r="D7" s="54"/>
      <c r="E7" s="60" t="s">
        <v>109</v>
      </c>
      <c r="F7" s="61"/>
      <c r="G7" s="61"/>
      <c r="H7" s="1"/>
    </row>
    <row r="8" spans="1:15" ht="9.75" customHeight="1" x14ac:dyDescent="0.25">
      <c r="A8" s="12"/>
      <c r="B8" s="12"/>
      <c r="C8" s="13"/>
      <c r="D8" s="13"/>
      <c r="E8" s="13"/>
      <c r="F8" s="13"/>
      <c r="G8" s="13"/>
      <c r="H8" s="13"/>
    </row>
    <row r="9" spans="1:15" ht="13.5" customHeight="1" x14ac:dyDescent="0.25">
      <c r="A9" s="57" t="s">
        <v>46</v>
      </c>
      <c r="B9" s="58"/>
      <c r="C9" s="58"/>
      <c r="D9" s="58"/>
      <c r="E9" s="58"/>
      <c r="F9" s="58"/>
      <c r="G9" s="59"/>
      <c r="H9" s="2"/>
    </row>
    <row r="10" spans="1:15" ht="9.75" customHeight="1" x14ac:dyDescent="0.25">
      <c r="A10" s="52"/>
      <c r="B10" s="53"/>
      <c r="C10" s="53"/>
      <c r="D10" s="53"/>
      <c r="E10" s="53"/>
      <c r="F10" s="53"/>
      <c r="G10" s="53"/>
      <c r="H10" s="53"/>
      <c r="I10" s="53"/>
      <c r="J10" s="14"/>
      <c r="K10" s="14"/>
    </row>
    <row r="11" spans="1:15" ht="29.25" customHeight="1" x14ac:dyDescent="0.25">
      <c r="A11" s="45" t="s">
        <v>28</v>
      </c>
      <c r="B11" s="45" t="s">
        <v>27</v>
      </c>
      <c r="C11" s="39" t="s">
        <v>0</v>
      </c>
      <c r="D11" s="39" t="s">
        <v>1</v>
      </c>
      <c r="E11" s="39" t="s">
        <v>3</v>
      </c>
      <c r="F11" s="41" t="s">
        <v>2</v>
      </c>
      <c r="G11" s="42"/>
      <c r="H11" s="43" t="s">
        <v>9</v>
      </c>
      <c r="I11" s="45" t="s">
        <v>8</v>
      </c>
      <c r="J11" s="47" t="s">
        <v>49</v>
      </c>
      <c r="K11" s="48"/>
      <c r="L11" s="39" t="s">
        <v>23</v>
      </c>
      <c r="M11" s="39" t="s">
        <v>29</v>
      </c>
      <c r="N11" s="39" t="s">
        <v>30</v>
      </c>
      <c r="O11" s="39" t="s">
        <v>22</v>
      </c>
    </row>
    <row r="12" spans="1:15" ht="27" customHeight="1" x14ac:dyDescent="0.25">
      <c r="A12" s="46"/>
      <c r="B12" s="46"/>
      <c r="C12" s="40"/>
      <c r="D12" s="40"/>
      <c r="E12" s="40"/>
      <c r="F12" s="19" t="s">
        <v>66</v>
      </c>
      <c r="G12" s="19" t="s">
        <v>67</v>
      </c>
      <c r="H12" s="44"/>
      <c r="I12" s="46"/>
      <c r="J12" s="49"/>
      <c r="K12" s="50"/>
      <c r="L12" s="40"/>
      <c r="M12" s="40"/>
      <c r="N12" s="40"/>
      <c r="O12" s="40"/>
    </row>
    <row r="13" spans="1:15" ht="25.5" customHeight="1" x14ac:dyDescent="0.25">
      <c r="A13" s="28">
        <v>1</v>
      </c>
      <c r="B13" s="8" t="s">
        <v>83</v>
      </c>
      <c r="C13" s="23" t="s">
        <v>84</v>
      </c>
      <c r="D13" s="10" t="s">
        <v>4</v>
      </c>
      <c r="E13" s="15">
        <v>44228</v>
      </c>
      <c r="F13" s="29" t="s">
        <v>51</v>
      </c>
      <c r="G13" s="10"/>
      <c r="H13" s="15">
        <v>44230</v>
      </c>
      <c r="I13" s="9">
        <f t="shared" ref="I13:I75" si="0">IF(OR(E13=0,H13=0),"",H13-E13)</f>
        <v>2</v>
      </c>
      <c r="J13" s="16" t="s">
        <v>48</v>
      </c>
      <c r="K13" s="15"/>
      <c r="L13" s="5" t="s">
        <v>32</v>
      </c>
      <c r="M13" s="5" t="s">
        <v>43</v>
      </c>
      <c r="N13" s="5" t="s">
        <v>42</v>
      </c>
      <c r="O13" s="26"/>
    </row>
    <row r="14" spans="1:15" ht="25.5" customHeight="1" x14ac:dyDescent="0.25">
      <c r="A14" s="27">
        <v>2</v>
      </c>
      <c r="B14" s="8" t="s">
        <v>83</v>
      </c>
      <c r="C14" s="23" t="s">
        <v>84</v>
      </c>
      <c r="D14" s="10" t="s">
        <v>6</v>
      </c>
      <c r="E14" s="15">
        <v>44228</v>
      </c>
      <c r="F14" s="29" t="s">
        <v>68</v>
      </c>
      <c r="G14" s="10"/>
      <c r="H14" s="15">
        <v>44228</v>
      </c>
      <c r="I14" s="9">
        <f t="shared" si="0"/>
        <v>0</v>
      </c>
      <c r="J14" s="16" t="s">
        <v>48</v>
      </c>
      <c r="K14" s="15"/>
      <c r="L14" s="5" t="s">
        <v>32</v>
      </c>
      <c r="M14" s="5" t="s">
        <v>43</v>
      </c>
      <c r="N14" s="5" t="s">
        <v>42</v>
      </c>
      <c r="O14" s="26"/>
    </row>
    <row r="15" spans="1:15" ht="25.5" customHeight="1" x14ac:dyDescent="0.25">
      <c r="A15" s="28">
        <v>3</v>
      </c>
      <c r="B15" s="8" t="s">
        <v>83</v>
      </c>
      <c r="C15" s="23" t="s">
        <v>84</v>
      </c>
      <c r="D15" s="10" t="s">
        <v>6</v>
      </c>
      <c r="E15" s="15">
        <v>44228</v>
      </c>
      <c r="F15" s="29" t="s">
        <v>68</v>
      </c>
      <c r="G15" s="10"/>
      <c r="H15" s="15">
        <v>44228</v>
      </c>
      <c r="I15" s="9">
        <f t="shared" si="0"/>
        <v>0</v>
      </c>
      <c r="J15" s="16" t="s">
        <v>48</v>
      </c>
      <c r="K15" s="15"/>
      <c r="L15" s="5" t="s">
        <v>32</v>
      </c>
      <c r="M15" s="5" t="s">
        <v>43</v>
      </c>
      <c r="N15" s="5" t="s">
        <v>40</v>
      </c>
      <c r="O15" s="26"/>
    </row>
    <row r="16" spans="1:15" ht="25.5" customHeight="1" x14ac:dyDescent="0.25">
      <c r="A16" s="27">
        <v>4</v>
      </c>
      <c r="B16" s="8" t="s">
        <v>83</v>
      </c>
      <c r="C16" s="23" t="s">
        <v>85</v>
      </c>
      <c r="D16" s="10" t="s">
        <v>6</v>
      </c>
      <c r="E16" s="15">
        <v>44228</v>
      </c>
      <c r="F16" s="29"/>
      <c r="G16" s="10" t="s">
        <v>75</v>
      </c>
      <c r="H16" s="15"/>
      <c r="I16" s="9" t="str">
        <f t="shared" si="0"/>
        <v/>
      </c>
      <c r="J16" s="33" t="s">
        <v>47</v>
      </c>
      <c r="K16" s="15">
        <v>44239</v>
      </c>
      <c r="L16" s="5" t="s">
        <v>32</v>
      </c>
      <c r="M16" s="5" t="s">
        <v>43</v>
      </c>
      <c r="N16" s="5" t="s">
        <v>40</v>
      </c>
      <c r="O16" s="26"/>
    </row>
    <row r="17" spans="1:15" ht="25.5" customHeight="1" x14ac:dyDescent="0.25">
      <c r="A17" s="28">
        <v>5</v>
      </c>
      <c r="B17" s="8" t="s">
        <v>83</v>
      </c>
      <c r="C17" s="23" t="s">
        <v>84</v>
      </c>
      <c r="D17" s="10" t="s">
        <v>5</v>
      </c>
      <c r="E17" s="15">
        <v>44228</v>
      </c>
      <c r="F17" s="29" t="s">
        <v>68</v>
      </c>
      <c r="G17" s="10"/>
      <c r="H17" s="15">
        <v>44228</v>
      </c>
      <c r="I17" s="9">
        <f t="shared" si="0"/>
        <v>0</v>
      </c>
      <c r="J17" s="16" t="s">
        <v>48</v>
      </c>
      <c r="K17" s="15"/>
      <c r="L17" s="5" t="s">
        <v>32</v>
      </c>
      <c r="M17" s="5" t="s">
        <v>43</v>
      </c>
      <c r="N17" s="5" t="s">
        <v>40</v>
      </c>
      <c r="O17" s="26"/>
    </row>
    <row r="18" spans="1:15" ht="25.5" customHeight="1" x14ac:dyDescent="0.25">
      <c r="A18" s="27">
        <v>6</v>
      </c>
      <c r="B18" s="8" t="s">
        <v>83</v>
      </c>
      <c r="C18" s="23" t="s">
        <v>84</v>
      </c>
      <c r="D18" s="10" t="s">
        <v>6</v>
      </c>
      <c r="E18" s="15">
        <v>44228</v>
      </c>
      <c r="F18" s="29" t="s">
        <v>68</v>
      </c>
      <c r="G18" s="10"/>
      <c r="H18" s="15">
        <v>44228</v>
      </c>
      <c r="I18" s="9">
        <f t="shared" si="0"/>
        <v>0</v>
      </c>
      <c r="J18" s="16" t="s">
        <v>48</v>
      </c>
      <c r="K18" s="15"/>
      <c r="L18" s="5" t="s">
        <v>32</v>
      </c>
      <c r="M18" s="5" t="s">
        <v>43</v>
      </c>
      <c r="N18" s="5" t="s">
        <v>40</v>
      </c>
      <c r="O18" s="26"/>
    </row>
    <row r="19" spans="1:15" ht="25.5" customHeight="1" x14ac:dyDescent="0.25">
      <c r="A19" s="28">
        <v>7</v>
      </c>
      <c r="B19" s="8" t="s">
        <v>83</v>
      </c>
      <c r="C19" s="23" t="s">
        <v>84</v>
      </c>
      <c r="D19" s="10" t="s">
        <v>5</v>
      </c>
      <c r="E19" s="15">
        <v>44228</v>
      </c>
      <c r="F19" s="29" t="s">
        <v>68</v>
      </c>
      <c r="G19" s="10"/>
      <c r="H19" s="15">
        <v>44228</v>
      </c>
      <c r="I19" s="9">
        <f t="shared" si="0"/>
        <v>0</v>
      </c>
      <c r="J19" s="16" t="s">
        <v>48</v>
      </c>
      <c r="K19" s="15"/>
      <c r="L19" s="5" t="s">
        <v>32</v>
      </c>
      <c r="M19" s="5" t="s">
        <v>43</v>
      </c>
      <c r="N19" s="5" t="s">
        <v>42</v>
      </c>
      <c r="O19" s="26"/>
    </row>
    <row r="20" spans="1:15" ht="25.5" customHeight="1" x14ac:dyDescent="0.25">
      <c r="A20" s="27">
        <v>8</v>
      </c>
      <c r="B20" s="8" t="s">
        <v>83</v>
      </c>
      <c r="C20" s="23" t="s">
        <v>85</v>
      </c>
      <c r="D20" s="10" t="s">
        <v>4</v>
      </c>
      <c r="E20" s="15">
        <v>44228</v>
      </c>
      <c r="F20" s="29" t="s">
        <v>51</v>
      </c>
      <c r="G20" s="10"/>
      <c r="H20" s="15"/>
      <c r="I20" s="9" t="str">
        <f t="shared" si="0"/>
        <v/>
      </c>
      <c r="J20" s="33" t="s">
        <v>47</v>
      </c>
      <c r="K20" s="15">
        <v>44239</v>
      </c>
      <c r="L20" s="5" t="s">
        <v>32</v>
      </c>
      <c r="M20" s="5" t="s">
        <v>43</v>
      </c>
      <c r="N20" s="5" t="s">
        <v>40</v>
      </c>
      <c r="O20" s="26"/>
    </row>
    <row r="21" spans="1:15" ht="25.5" customHeight="1" x14ac:dyDescent="0.25">
      <c r="A21" s="28">
        <v>9</v>
      </c>
      <c r="B21" s="8" t="s">
        <v>83</v>
      </c>
      <c r="C21" s="23" t="s">
        <v>84</v>
      </c>
      <c r="D21" s="10" t="s">
        <v>6</v>
      </c>
      <c r="E21" s="15">
        <v>44228</v>
      </c>
      <c r="F21" s="29" t="s">
        <v>52</v>
      </c>
      <c r="G21" s="10"/>
      <c r="H21" s="15">
        <v>44228</v>
      </c>
      <c r="I21" s="9">
        <f t="shared" si="0"/>
        <v>0</v>
      </c>
      <c r="J21" s="16" t="s">
        <v>48</v>
      </c>
      <c r="K21" s="15"/>
      <c r="L21" s="5" t="s">
        <v>32</v>
      </c>
      <c r="M21" s="5" t="s">
        <v>43</v>
      </c>
      <c r="N21" s="5" t="s">
        <v>42</v>
      </c>
      <c r="O21" s="26"/>
    </row>
    <row r="22" spans="1:15" ht="25.5" customHeight="1" x14ac:dyDescent="0.25">
      <c r="A22" s="27">
        <v>10</v>
      </c>
      <c r="B22" s="8" t="s">
        <v>83</v>
      </c>
      <c r="C22" s="23" t="s">
        <v>84</v>
      </c>
      <c r="D22" s="10" t="s">
        <v>6</v>
      </c>
      <c r="E22" s="15">
        <v>44228</v>
      </c>
      <c r="F22" s="29" t="s">
        <v>52</v>
      </c>
      <c r="G22" s="10"/>
      <c r="H22" s="15">
        <v>44228</v>
      </c>
      <c r="I22" s="9">
        <f t="shared" si="0"/>
        <v>0</v>
      </c>
      <c r="J22" s="16" t="s">
        <v>48</v>
      </c>
      <c r="K22" s="15"/>
      <c r="L22" s="5" t="s">
        <v>32</v>
      </c>
      <c r="M22" s="5" t="s">
        <v>43</v>
      </c>
      <c r="N22" s="5" t="s">
        <v>42</v>
      </c>
      <c r="O22" s="26"/>
    </row>
    <row r="23" spans="1:15" ht="25.5" customHeight="1" x14ac:dyDescent="0.25">
      <c r="A23" s="28">
        <v>11</v>
      </c>
      <c r="B23" s="8" t="s">
        <v>83</v>
      </c>
      <c r="C23" s="23" t="s">
        <v>84</v>
      </c>
      <c r="D23" s="10" t="s">
        <v>6</v>
      </c>
      <c r="E23" s="15">
        <v>44228</v>
      </c>
      <c r="F23" s="29" t="s">
        <v>52</v>
      </c>
      <c r="G23" s="10"/>
      <c r="H23" s="15">
        <v>44228</v>
      </c>
      <c r="I23" s="9">
        <f t="shared" si="0"/>
        <v>0</v>
      </c>
      <c r="J23" s="16" t="s">
        <v>48</v>
      </c>
      <c r="K23" s="15"/>
      <c r="L23" s="5" t="s">
        <v>32</v>
      </c>
      <c r="M23" s="5" t="s">
        <v>43</v>
      </c>
      <c r="N23" s="5" t="s">
        <v>42</v>
      </c>
      <c r="O23" s="26"/>
    </row>
    <row r="24" spans="1:15" ht="25.5" customHeight="1" x14ac:dyDescent="0.25">
      <c r="A24" s="27">
        <v>12</v>
      </c>
      <c r="B24" s="8" t="s">
        <v>83</v>
      </c>
      <c r="C24" s="23" t="s">
        <v>84</v>
      </c>
      <c r="D24" s="10" t="s">
        <v>4</v>
      </c>
      <c r="E24" s="15">
        <v>44228</v>
      </c>
      <c r="F24" s="29"/>
      <c r="G24" s="10" t="s">
        <v>74</v>
      </c>
      <c r="H24" s="15">
        <v>44255</v>
      </c>
      <c r="I24" s="9">
        <f>IF(OR(E24=0,H24=0),"",H24-E24)</f>
        <v>27</v>
      </c>
      <c r="J24" s="33" t="s">
        <v>47</v>
      </c>
      <c r="K24" s="15">
        <v>44239</v>
      </c>
      <c r="L24" s="5" t="s">
        <v>32</v>
      </c>
      <c r="M24" s="5" t="s">
        <v>43</v>
      </c>
      <c r="N24" s="5" t="s">
        <v>42</v>
      </c>
      <c r="O24" s="26"/>
    </row>
    <row r="25" spans="1:15" ht="25.5" customHeight="1" x14ac:dyDescent="0.25">
      <c r="A25" s="28">
        <v>13</v>
      </c>
      <c r="B25" s="8" t="s">
        <v>83</v>
      </c>
      <c r="C25" s="23" t="s">
        <v>84</v>
      </c>
      <c r="D25" s="10" t="s">
        <v>5</v>
      </c>
      <c r="E25" s="15">
        <v>44228</v>
      </c>
      <c r="F25" s="29" t="s">
        <v>68</v>
      </c>
      <c r="G25" s="10"/>
      <c r="H25" s="15">
        <v>44228</v>
      </c>
      <c r="I25" s="9">
        <f t="shared" si="0"/>
        <v>0</v>
      </c>
      <c r="J25" s="16" t="s">
        <v>48</v>
      </c>
      <c r="K25" s="15"/>
      <c r="L25" s="5" t="s">
        <v>32</v>
      </c>
      <c r="M25" s="5" t="s">
        <v>43</v>
      </c>
      <c r="N25" s="5" t="s">
        <v>40</v>
      </c>
      <c r="O25" s="26"/>
    </row>
    <row r="26" spans="1:15" ht="25.5" customHeight="1" x14ac:dyDescent="0.25">
      <c r="A26" s="27">
        <v>14</v>
      </c>
      <c r="B26" s="8" t="s">
        <v>83</v>
      </c>
      <c r="C26" s="23" t="s">
        <v>84</v>
      </c>
      <c r="D26" s="10" t="s">
        <v>5</v>
      </c>
      <c r="E26" s="15">
        <v>44228</v>
      </c>
      <c r="F26" s="29"/>
      <c r="G26" s="10" t="s">
        <v>78</v>
      </c>
      <c r="H26" s="15">
        <v>44242</v>
      </c>
      <c r="I26" s="9">
        <f t="shared" si="0"/>
        <v>14</v>
      </c>
      <c r="J26" s="33" t="s">
        <v>47</v>
      </c>
      <c r="K26" s="15">
        <v>44239</v>
      </c>
      <c r="L26" s="5" t="s">
        <v>32</v>
      </c>
      <c r="M26" s="5" t="s">
        <v>43</v>
      </c>
      <c r="N26" s="5" t="s">
        <v>40</v>
      </c>
      <c r="O26" s="26"/>
    </row>
    <row r="27" spans="1:15" ht="25.5" customHeight="1" x14ac:dyDescent="0.25">
      <c r="A27" s="28">
        <v>15</v>
      </c>
      <c r="B27" s="8" t="s">
        <v>83</v>
      </c>
      <c r="C27" s="23" t="s">
        <v>84</v>
      </c>
      <c r="D27" s="10" t="s">
        <v>5</v>
      </c>
      <c r="E27" s="15">
        <v>44228</v>
      </c>
      <c r="F27" s="29" t="s">
        <v>68</v>
      </c>
      <c r="G27" s="10"/>
      <c r="H27" s="15">
        <v>44228</v>
      </c>
      <c r="I27" s="9">
        <f t="shared" si="0"/>
        <v>0</v>
      </c>
      <c r="J27" s="16" t="s">
        <v>48</v>
      </c>
      <c r="K27" s="15"/>
      <c r="L27" s="5" t="s">
        <v>32</v>
      </c>
      <c r="M27" s="5" t="s">
        <v>43</v>
      </c>
      <c r="N27" s="5" t="s">
        <v>40</v>
      </c>
      <c r="O27" s="26"/>
    </row>
    <row r="28" spans="1:15" ht="25.5" customHeight="1" x14ac:dyDescent="0.25">
      <c r="A28" s="27">
        <v>16</v>
      </c>
      <c r="B28" s="8" t="s">
        <v>83</v>
      </c>
      <c r="C28" s="23" t="s">
        <v>84</v>
      </c>
      <c r="D28" s="10" t="s">
        <v>5</v>
      </c>
      <c r="E28" s="15">
        <v>44228</v>
      </c>
      <c r="F28" s="29" t="s">
        <v>68</v>
      </c>
      <c r="G28" s="10"/>
      <c r="H28" s="15">
        <v>44228</v>
      </c>
      <c r="I28" s="9">
        <f t="shared" si="0"/>
        <v>0</v>
      </c>
      <c r="J28" s="16" t="s">
        <v>48</v>
      </c>
      <c r="K28" s="15"/>
      <c r="L28" s="5" t="s">
        <v>32</v>
      </c>
      <c r="M28" s="5" t="s">
        <v>43</v>
      </c>
      <c r="N28" s="5" t="s">
        <v>42</v>
      </c>
      <c r="O28" s="26"/>
    </row>
    <row r="29" spans="1:15" ht="25.5" customHeight="1" x14ac:dyDescent="0.25">
      <c r="A29" s="28">
        <v>17</v>
      </c>
      <c r="B29" s="8" t="s">
        <v>83</v>
      </c>
      <c r="C29" s="23" t="s">
        <v>84</v>
      </c>
      <c r="D29" s="10" t="s">
        <v>5</v>
      </c>
      <c r="E29" s="15">
        <v>44228</v>
      </c>
      <c r="F29" s="29" t="s">
        <v>68</v>
      </c>
      <c r="G29" s="10"/>
      <c r="H29" s="15">
        <v>44228</v>
      </c>
      <c r="I29" s="9">
        <f t="shared" si="0"/>
        <v>0</v>
      </c>
      <c r="J29" s="16" t="s">
        <v>48</v>
      </c>
      <c r="K29" s="15"/>
      <c r="L29" s="5" t="s">
        <v>32</v>
      </c>
      <c r="M29" s="5" t="s">
        <v>43</v>
      </c>
      <c r="N29" s="5" t="s">
        <v>40</v>
      </c>
      <c r="O29" s="26"/>
    </row>
    <row r="30" spans="1:15" ht="25.5" customHeight="1" x14ac:dyDescent="0.25">
      <c r="A30" s="27">
        <v>18</v>
      </c>
      <c r="B30" s="8" t="s">
        <v>83</v>
      </c>
      <c r="C30" s="23" t="s">
        <v>84</v>
      </c>
      <c r="D30" s="10" t="s">
        <v>6</v>
      </c>
      <c r="E30" s="15">
        <v>44228</v>
      </c>
      <c r="F30" s="29" t="s">
        <v>52</v>
      </c>
      <c r="G30" s="10"/>
      <c r="H30" s="15">
        <v>44229</v>
      </c>
      <c r="I30" s="9">
        <f t="shared" si="0"/>
        <v>1</v>
      </c>
      <c r="J30" s="16" t="s">
        <v>48</v>
      </c>
      <c r="K30" s="15"/>
      <c r="L30" s="5" t="s">
        <v>32</v>
      </c>
      <c r="M30" s="5" t="s">
        <v>43</v>
      </c>
      <c r="N30" s="5" t="s">
        <v>42</v>
      </c>
      <c r="O30" s="26"/>
    </row>
    <row r="31" spans="1:15" ht="25.5" customHeight="1" x14ac:dyDescent="0.25">
      <c r="A31" s="28">
        <v>19</v>
      </c>
      <c r="B31" s="8" t="s">
        <v>83</v>
      </c>
      <c r="C31" s="23" t="s">
        <v>84</v>
      </c>
      <c r="D31" s="10" t="s">
        <v>6</v>
      </c>
      <c r="E31" s="15">
        <v>44228</v>
      </c>
      <c r="F31" s="29" t="s">
        <v>68</v>
      </c>
      <c r="G31" s="10"/>
      <c r="H31" s="15">
        <v>44228</v>
      </c>
      <c r="I31" s="9">
        <f t="shared" si="0"/>
        <v>0</v>
      </c>
      <c r="J31" s="16" t="s">
        <v>48</v>
      </c>
      <c r="K31" s="15"/>
      <c r="L31" s="5" t="s">
        <v>32</v>
      </c>
      <c r="M31" s="5" t="s">
        <v>43</v>
      </c>
      <c r="N31" s="5" t="s">
        <v>40</v>
      </c>
      <c r="O31" s="26"/>
    </row>
    <row r="32" spans="1:15" ht="25.5" customHeight="1" x14ac:dyDescent="0.25">
      <c r="A32" s="27">
        <v>20</v>
      </c>
      <c r="B32" s="8" t="s">
        <v>83</v>
      </c>
      <c r="C32" s="23" t="s">
        <v>84</v>
      </c>
      <c r="D32" s="10" t="s">
        <v>4</v>
      </c>
      <c r="E32" s="15">
        <v>44228</v>
      </c>
      <c r="F32" s="29" t="s">
        <v>51</v>
      </c>
      <c r="G32" s="10"/>
      <c r="H32" s="15">
        <v>44245</v>
      </c>
      <c r="I32" s="9">
        <f t="shared" si="0"/>
        <v>17</v>
      </c>
      <c r="J32" s="33" t="s">
        <v>47</v>
      </c>
      <c r="K32" s="15">
        <v>44239</v>
      </c>
      <c r="L32" s="5" t="s">
        <v>32</v>
      </c>
      <c r="M32" s="5" t="s">
        <v>43</v>
      </c>
      <c r="N32" s="5" t="s">
        <v>40</v>
      </c>
      <c r="O32" s="26"/>
    </row>
    <row r="33" spans="1:15" ht="25.5" customHeight="1" x14ac:dyDescent="0.25">
      <c r="A33" s="28">
        <v>21</v>
      </c>
      <c r="B33" s="8" t="s">
        <v>83</v>
      </c>
      <c r="C33" s="23" t="s">
        <v>84</v>
      </c>
      <c r="D33" s="10" t="s">
        <v>6</v>
      </c>
      <c r="E33" s="15">
        <v>44228</v>
      </c>
      <c r="F33" s="29" t="s">
        <v>68</v>
      </c>
      <c r="G33" s="10"/>
      <c r="H33" s="15">
        <v>44228</v>
      </c>
      <c r="I33" s="9">
        <f t="shared" si="0"/>
        <v>0</v>
      </c>
      <c r="J33" s="16" t="s">
        <v>48</v>
      </c>
      <c r="K33" s="15"/>
      <c r="L33" s="5" t="s">
        <v>33</v>
      </c>
      <c r="M33" s="5" t="s">
        <v>43</v>
      </c>
      <c r="N33" s="5" t="s">
        <v>40</v>
      </c>
      <c r="O33" s="26"/>
    </row>
    <row r="34" spans="1:15" ht="25.5" customHeight="1" x14ac:dyDescent="0.25">
      <c r="A34" s="27">
        <v>22</v>
      </c>
      <c r="B34" s="8" t="s">
        <v>83</v>
      </c>
      <c r="C34" s="23" t="s">
        <v>84</v>
      </c>
      <c r="D34" s="10" t="s">
        <v>6</v>
      </c>
      <c r="E34" s="15">
        <v>44228</v>
      </c>
      <c r="F34" s="29" t="s">
        <v>68</v>
      </c>
      <c r="G34" s="10"/>
      <c r="H34" s="15">
        <v>44228</v>
      </c>
      <c r="I34" s="9">
        <f t="shared" si="0"/>
        <v>0</v>
      </c>
      <c r="J34" s="16" t="s">
        <v>48</v>
      </c>
      <c r="K34" s="15"/>
      <c r="L34" s="5" t="s">
        <v>33</v>
      </c>
      <c r="M34" s="5" t="s">
        <v>43</v>
      </c>
      <c r="N34" s="5" t="s">
        <v>40</v>
      </c>
      <c r="O34" s="26"/>
    </row>
    <row r="35" spans="1:15" ht="25.5" customHeight="1" x14ac:dyDescent="0.25">
      <c r="A35" s="28">
        <v>23</v>
      </c>
      <c r="B35" s="8" t="s">
        <v>83</v>
      </c>
      <c r="C35" s="23" t="s">
        <v>84</v>
      </c>
      <c r="D35" s="10" t="s">
        <v>5</v>
      </c>
      <c r="E35" s="15">
        <v>44228</v>
      </c>
      <c r="F35" s="29" t="s">
        <v>68</v>
      </c>
      <c r="G35" s="10"/>
      <c r="H35" s="15">
        <v>44228</v>
      </c>
      <c r="I35" s="9">
        <f t="shared" si="0"/>
        <v>0</v>
      </c>
      <c r="J35" s="16" t="s">
        <v>48</v>
      </c>
      <c r="K35" s="15"/>
      <c r="L35" s="5" t="s">
        <v>33</v>
      </c>
      <c r="M35" s="5" t="s">
        <v>43</v>
      </c>
      <c r="N35" s="5" t="s">
        <v>40</v>
      </c>
      <c r="O35" s="26"/>
    </row>
    <row r="36" spans="1:15" ht="25.5" customHeight="1" x14ac:dyDescent="0.25">
      <c r="A36" s="27">
        <v>24</v>
      </c>
      <c r="B36" s="8" t="s">
        <v>83</v>
      </c>
      <c r="C36" s="23" t="s">
        <v>84</v>
      </c>
      <c r="D36" s="10" t="s">
        <v>6</v>
      </c>
      <c r="E36" s="15">
        <v>44228</v>
      </c>
      <c r="F36" s="29" t="s">
        <v>68</v>
      </c>
      <c r="G36" s="10"/>
      <c r="H36" s="15">
        <v>44228</v>
      </c>
      <c r="I36" s="9">
        <f t="shared" si="0"/>
        <v>0</v>
      </c>
      <c r="J36" s="16" t="s">
        <v>48</v>
      </c>
      <c r="K36" s="15"/>
      <c r="L36" s="5" t="s">
        <v>33</v>
      </c>
      <c r="M36" s="5" t="s">
        <v>43</v>
      </c>
      <c r="N36" s="5" t="s">
        <v>40</v>
      </c>
      <c r="O36" s="26"/>
    </row>
    <row r="37" spans="1:15" ht="25.5" customHeight="1" x14ac:dyDescent="0.25">
      <c r="A37" s="28">
        <v>25</v>
      </c>
      <c r="B37" s="8" t="s">
        <v>83</v>
      </c>
      <c r="C37" s="23" t="s">
        <v>84</v>
      </c>
      <c r="D37" s="10" t="s">
        <v>5</v>
      </c>
      <c r="E37" s="15">
        <v>44228</v>
      </c>
      <c r="F37" s="29" t="s">
        <v>68</v>
      </c>
      <c r="G37" s="10"/>
      <c r="H37" s="15">
        <v>44228</v>
      </c>
      <c r="I37" s="9">
        <f t="shared" si="0"/>
        <v>0</v>
      </c>
      <c r="J37" s="16" t="s">
        <v>48</v>
      </c>
      <c r="K37" s="15"/>
      <c r="L37" s="5" t="s">
        <v>33</v>
      </c>
      <c r="M37" s="5" t="s">
        <v>43</v>
      </c>
      <c r="N37" s="5" t="s">
        <v>41</v>
      </c>
      <c r="O37" s="26"/>
    </row>
    <row r="38" spans="1:15" ht="25.5" customHeight="1" x14ac:dyDescent="0.25">
      <c r="A38" s="27">
        <v>26</v>
      </c>
      <c r="B38" s="8" t="s">
        <v>83</v>
      </c>
      <c r="C38" s="23" t="s">
        <v>84</v>
      </c>
      <c r="D38" s="10" t="s">
        <v>4</v>
      </c>
      <c r="E38" s="15">
        <v>44228</v>
      </c>
      <c r="F38" s="29" t="s">
        <v>68</v>
      </c>
      <c r="G38" s="10"/>
      <c r="H38" s="15">
        <v>44228</v>
      </c>
      <c r="I38" s="9">
        <f t="shared" si="0"/>
        <v>0</v>
      </c>
      <c r="J38" s="16" t="s">
        <v>48</v>
      </c>
      <c r="K38" s="15"/>
      <c r="L38" s="5" t="s">
        <v>33</v>
      </c>
      <c r="M38" s="5" t="s">
        <v>43</v>
      </c>
      <c r="N38" s="5" t="s">
        <v>41</v>
      </c>
      <c r="O38" s="26"/>
    </row>
    <row r="39" spans="1:15" ht="25.5" customHeight="1" x14ac:dyDescent="0.25">
      <c r="A39" s="28">
        <v>27</v>
      </c>
      <c r="B39" s="8" t="s">
        <v>83</v>
      </c>
      <c r="C39" s="23" t="s">
        <v>84</v>
      </c>
      <c r="D39" s="10" t="s">
        <v>5</v>
      </c>
      <c r="E39" s="15">
        <v>44228</v>
      </c>
      <c r="F39" s="29" t="s">
        <v>68</v>
      </c>
      <c r="G39" s="10"/>
      <c r="H39" s="15">
        <v>44228</v>
      </c>
      <c r="I39" s="9">
        <f t="shared" si="0"/>
        <v>0</v>
      </c>
      <c r="J39" s="16" t="s">
        <v>48</v>
      </c>
      <c r="K39" s="15"/>
      <c r="L39" s="5" t="s">
        <v>33</v>
      </c>
      <c r="M39" s="5" t="s">
        <v>43</v>
      </c>
      <c r="N39" s="5" t="s">
        <v>40</v>
      </c>
      <c r="O39" s="26"/>
    </row>
    <row r="40" spans="1:15" ht="25.5" customHeight="1" x14ac:dyDescent="0.25">
      <c r="A40" s="27">
        <v>28</v>
      </c>
      <c r="B40" s="8" t="s">
        <v>83</v>
      </c>
      <c r="C40" s="23" t="s">
        <v>84</v>
      </c>
      <c r="D40" s="10" t="s">
        <v>6</v>
      </c>
      <c r="E40" s="15">
        <v>44228</v>
      </c>
      <c r="F40" s="29" t="s">
        <v>68</v>
      </c>
      <c r="G40" s="10"/>
      <c r="H40" s="15">
        <v>44228</v>
      </c>
      <c r="I40" s="9">
        <f t="shared" si="0"/>
        <v>0</v>
      </c>
      <c r="J40" s="16" t="s">
        <v>48</v>
      </c>
      <c r="K40" s="15"/>
      <c r="L40" s="5" t="s">
        <v>33</v>
      </c>
      <c r="M40" s="5" t="s">
        <v>43</v>
      </c>
      <c r="N40" s="5" t="s">
        <v>40</v>
      </c>
      <c r="O40" s="26"/>
    </row>
    <row r="41" spans="1:15" ht="25.5" customHeight="1" x14ac:dyDescent="0.25">
      <c r="A41" s="28">
        <v>29</v>
      </c>
      <c r="B41" s="8" t="s">
        <v>83</v>
      </c>
      <c r="C41" s="23" t="s">
        <v>84</v>
      </c>
      <c r="D41" s="10" t="s">
        <v>6</v>
      </c>
      <c r="E41" s="15">
        <v>44228</v>
      </c>
      <c r="F41" s="29" t="s">
        <v>68</v>
      </c>
      <c r="G41" s="10"/>
      <c r="H41" s="15">
        <v>44228</v>
      </c>
      <c r="I41" s="9">
        <f t="shared" si="0"/>
        <v>0</v>
      </c>
      <c r="J41" s="16" t="s">
        <v>48</v>
      </c>
      <c r="K41" s="15"/>
      <c r="L41" s="5" t="s">
        <v>33</v>
      </c>
      <c r="M41" s="5" t="s">
        <v>43</v>
      </c>
      <c r="N41" s="5" t="s">
        <v>42</v>
      </c>
      <c r="O41" s="26"/>
    </row>
    <row r="42" spans="1:15" ht="25.5" customHeight="1" x14ac:dyDescent="0.25">
      <c r="A42" s="27">
        <v>30</v>
      </c>
      <c r="B42" s="8" t="s">
        <v>83</v>
      </c>
      <c r="C42" s="23" t="s">
        <v>84</v>
      </c>
      <c r="D42" s="10" t="s">
        <v>5</v>
      </c>
      <c r="E42" s="15">
        <v>44228</v>
      </c>
      <c r="F42" s="29" t="s">
        <v>68</v>
      </c>
      <c r="G42" s="10"/>
      <c r="H42" s="15">
        <v>44228</v>
      </c>
      <c r="I42" s="9">
        <f t="shared" si="0"/>
        <v>0</v>
      </c>
      <c r="J42" s="16" t="s">
        <v>48</v>
      </c>
      <c r="K42" s="15"/>
      <c r="L42" s="5" t="s">
        <v>33</v>
      </c>
      <c r="M42" s="5" t="s">
        <v>43</v>
      </c>
      <c r="N42" s="5" t="s">
        <v>42</v>
      </c>
      <c r="O42" s="26"/>
    </row>
    <row r="43" spans="1:15" ht="25.5" customHeight="1" x14ac:dyDescent="0.25">
      <c r="A43" s="28">
        <v>31</v>
      </c>
      <c r="B43" s="8" t="s">
        <v>83</v>
      </c>
      <c r="C43" s="23" t="s">
        <v>84</v>
      </c>
      <c r="D43" s="10" t="s">
        <v>5</v>
      </c>
      <c r="E43" s="15">
        <v>44228</v>
      </c>
      <c r="F43" s="29" t="s">
        <v>68</v>
      </c>
      <c r="G43" s="10"/>
      <c r="H43" s="15">
        <v>44228</v>
      </c>
      <c r="I43" s="9">
        <f t="shared" si="0"/>
        <v>0</v>
      </c>
      <c r="J43" s="16" t="s">
        <v>48</v>
      </c>
      <c r="K43" s="15"/>
      <c r="L43" s="5" t="s">
        <v>33</v>
      </c>
      <c r="M43" s="5" t="s">
        <v>43</v>
      </c>
      <c r="N43" s="5" t="s">
        <v>40</v>
      </c>
      <c r="O43" s="26"/>
    </row>
    <row r="44" spans="1:15" ht="25.5" customHeight="1" x14ac:dyDescent="0.25">
      <c r="A44" s="27">
        <v>32</v>
      </c>
      <c r="B44" s="8" t="s">
        <v>83</v>
      </c>
      <c r="C44" s="23" t="s">
        <v>84</v>
      </c>
      <c r="D44" s="10" t="s">
        <v>4</v>
      </c>
      <c r="E44" s="15">
        <v>44228</v>
      </c>
      <c r="F44" s="29" t="s">
        <v>68</v>
      </c>
      <c r="G44" s="10"/>
      <c r="H44" s="15">
        <v>44228</v>
      </c>
      <c r="I44" s="9">
        <f t="shared" si="0"/>
        <v>0</v>
      </c>
      <c r="J44" s="16" t="s">
        <v>48</v>
      </c>
      <c r="K44" s="15"/>
      <c r="L44" s="5" t="s">
        <v>33</v>
      </c>
      <c r="M44" s="5" t="s">
        <v>43</v>
      </c>
      <c r="N44" s="5" t="s">
        <v>40</v>
      </c>
      <c r="O44" s="26"/>
    </row>
    <row r="45" spans="1:15" ht="25.5" customHeight="1" x14ac:dyDescent="0.25">
      <c r="A45" s="28">
        <v>33</v>
      </c>
      <c r="B45" s="8" t="s">
        <v>83</v>
      </c>
      <c r="C45" s="23" t="s">
        <v>84</v>
      </c>
      <c r="D45" s="10" t="s">
        <v>6</v>
      </c>
      <c r="E45" s="15">
        <v>44228</v>
      </c>
      <c r="F45" s="29" t="s">
        <v>68</v>
      </c>
      <c r="G45" s="10"/>
      <c r="H45" s="15">
        <v>44228</v>
      </c>
      <c r="I45" s="9">
        <f t="shared" si="0"/>
        <v>0</v>
      </c>
      <c r="J45" s="16" t="s">
        <v>48</v>
      </c>
      <c r="K45" s="15"/>
      <c r="L45" s="5" t="s">
        <v>33</v>
      </c>
      <c r="M45" s="5" t="s">
        <v>43</v>
      </c>
      <c r="N45" s="5" t="s">
        <v>42</v>
      </c>
      <c r="O45" s="26"/>
    </row>
    <row r="46" spans="1:15" ht="25.5" customHeight="1" x14ac:dyDescent="0.25">
      <c r="A46" s="27">
        <v>34</v>
      </c>
      <c r="B46" s="8" t="s">
        <v>83</v>
      </c>
      <c r="C46" s="23" t="s">
        <v>84</v>
      </c>
      <c r="D46" s="10" t="s">
        <v>5</v>
      </c>
      <c r="E46" s="15">
        <v>44228</v>
      </c>
      <c r="F46" s="29" t="s">
        <v>68</v>
      </c>
      <c r="G46" s="10"/>
      <c r="H46" s="15">
        <v>44228</v>
      </c>
      <c r="I46" s="9">
        <f t="shared" si="0"/>
        <v>0</v>
      </c>
      <c r="J46" s="16" t="s">
        <v>48</v>
      </c>
      <c r="K46" s="15"/>
      <c r="L46" s="5" t="s">
        <v>33</v>
      </c>
      <c r="M46" s="5" t="s">
        <v>43</v>
      </c>
      <c r="N46" s="5" t="s">
        <v>42</v>
      </c>
      <c r="O46" s="26"/>
    </row>
    <row r="47" spans="1:15" ht="25.5" customHeight="1" x14ac:dyDescent="0.25">
      <c r="A47" s="28">
        <v>35</v>
      </c>
      <c r="B47" s="8" t="s">
        <v>83</v>
      </c>
      <c r="C47" s="23" t="s">
        <v>84</v>
      </c>
      <c r="D47" s="10" t="s">
        <v>6</v>
      </c>
      <c r="E47" s="15">
        <v>44228</v>
      </c>
      <c r="F47" s="29" t="s">
        <v>68</v>
      </c>
      <c r="G47" s="10"/>
      <c r="H47" s="15">
        <v>44228</v>
      </c>
      <c r="I47" s="9">
        <f t="shared" si="0"/>
        <v>0</v>
      </c>
      <c r="J47" s="16" t="s">
        <v>48</v>
      </c>
      <c r="K47" s="15"/>
      <c r="L47" s="5" t="s">
        <v>33</v>
      </c>
      <c r="M47" s="5" t="s">
        <v>43</v>
      </c>
      <c r="N47" s="5" t="s">
        <v>42</v>
      </c>
      <c r="O47" s="26"/>
    </row>
    <row r="48" spans="1:15" ht="25.5" customHeight="1" x14ac:dyDescent="0.25">
      <c r="A48" s="27">
        <v>36</v>
      </c>
      <c r="B48" s="8" t="s">
        <v>83</v>
      </c>
      <c r="C48" s="23" t="s">
        <v>84</v>
      </c>
      <c r="D48" s="10" t="s">
        <v>5</v>
      </c>
      <c r="E48" s="15">
        <v>44228</v>
      </c>
      <c r="F48" s="29" t="s">
        <v>68</v>
      </c>
      <c r="G48" s="10"/>
      <c r="H48" s="15">
        <v>44228</v>
      </c>
      <c r="I48" s="9">
        <f t="shared" si="0"/>
        <v>0</v>
      </c>
      <c r="J48" s="16" t="s">
        <v>48</v>
      </c>
      <c r="K48" s="15"/>
      <c r="L48" s="5" t="s">
        <v>33</v>
      </c>
      <c r="M48" s="5" t="s">
        <v>43</v>
      </c>
      <c r="N48" s="5" t="s">
        <v>40</v>
      </c>
      <c r="O48" s="26"/>
    </row>
    <row r="49" spans="1:15" ht="25.5" customHeight="1" x14ac:dyDescent="0.25">
      <c r="A49" s="28">
        <v>37</v>
      </c>
      <c r="B49" s="8" t="s">
        <v>83</v>
      </c>
      <c r="C49" s="23" t="s">
        <v>84</v>
      </c>
      <c r="D49" s="10" t="s">
        <v>6</v>
      </c>
      <c r="E49" s="15">
        <v>44228</v>
      </c>
      <c r="F49" s="29" t="s">
        <v>68</v>
      </c>
      <c r="G49" s="10"/>
      <c r="H49" s="15">
        <v>44228</v>
      </c>
      <c r="I49" s="9">
        <f t="shared" si="0"/>
        <v>0</v>
      </c>
      <c r="J49" s="16" t="s">
        <v>48</v>
      </c>
      <c r="K49" s="15"/>
      <c r="L49" s="5" t="s">
        <v>33</v>
      </c>
      <c r="M49" s="5" t="s">
        <v>43</v>
      </c>
      <c r="N49" s="5" t="s">
        <v>40</v>
      </c>
      <c r="O49" s="26"/>
    </row>
    <row r="50" spans="1:15" ht="25.5" customHeight="1" x14ac:dyDescent="0.25">
      <c r="A50" s="27">
        <v>38</v>
      </c>
      <c r="B50" s="8" t="s">
        <v>83</v>
      </c>
      <c r="C50" s="23" t="s">
        <v>84</v>
      </c>
      <c r="D50" s="10" t="s">
        <v>5</v>
      </c>
      <c r="E50" s="15">
        <v>44228</v>
      </c>
      <c r="F50" s="29" t="s">
        <v>68</v>
      </c>
      <c r="G50" s="10"/>
      <c r="H50" s="15">
        <v>44228</v>
      </c>
      <c r="I50" s="9">
        <f t="shared" si="0"/>
        <v>0</v>
      </c>
      <c r="J50" s="16" t="s">
        <v>48</v>
      </c>
      <c r="K50" s="15"/>
      <c r="L50" s="5" t="s">
        <v>33</v>
      </c>
      <c r="M50" s="5" t="s">
        <v>43</v>
      </c>
      <c r="N50" s="5" t="s">
        <v>40</v>
      </c>
      <c r="O50" s="26"/>
    </row>
    <row r="51" spans="1:15" ht="25.5" customHeight="1" x14ac:dyDescent="0.25">
      <c r="A51" s="28">
        <v>39</v>
      </c>
      <c r="B51" s="8" t="s">
        <v>83</v>
      </c>
      <c r="C51" s="23" t="s">
        <v>84</v>
      </c>
      <c r="D51" s="10" t="s">
        <v>5</v>
      </c>
      <c r="E51" s="15">
        <v>44228</v>
      </c>
      <c r="F51" s="29" t="s">
        <v>68</v>
      </c>
      <c r="G51" s="10"/>
      <c r="H51" s="15">
        <v>44228</v>
      </c>
      <c r="I51" s="9">
        <f t="shared" si="0"/>
        <v>0</v>
      </c>
      <c r="J51" s="16" t="s">
        <v>48</v>
      </c>
      <c r="K51" s="15"/>
      <c r="L51" s="5" t="s">
        <v>33</v>
      </c>
      <c r="M51" s="5" t="s">
        <v>43</v>
      </c>
      <c r="N51" s="5" t="s">
        <v>40</v>
      </c>
      <c r="O51" s="26"/>
    </row>
    <row r="52" spans="1:15" ht="25.5" customHeight="1" x14ac:dyDescent="0.25">
      <c r="A52" s="27">
        <v>40</v>
      </c>
      <c r="B52" s="8" t="s">
        <v>83</v>
      </c>
      <c r="C52" s="23" t="s">
        <v>84</v>
      </c>
      <c r="D52" s="10" t="s">
        <v>5</v>
      </c>
      <c r="E52" s="15">
        <v>44228</v>
      </c>
      <c r="F52" s="29" t="s">
        <v>68</v>
      </c>
      <c r="G52" s="10"/>
      <c r="H52" s="15">
        <v>44228</v>
      </c>
      <c r="I52" s="9">
        <f t="shared" si="0"/>
        <v>0</v>
      </c>
      <c r="J52" s="16" t="s">
        <v>48</v>
      </c>
      <c r="K52" s="15"/>
      <c r="L52" s="5" t="s">
        <v>33</v>
      </c>
      <c r="M52" s="5" t="s">
        <v>43</v>
      </c>
      <c r="N52" s="5" t="s">
        <v>40</v>
      </c>
      <c r="O52" s="26"/>
    </row>
    <row r="53" spans="1:15" ht="25.5" customHeight="1" x14ac:dyDescent="0.25">
      <c r="A53" s="28">
        <v>41</v>
      </c>
      <c r="B53" s="8">
        <v>2026067</v>
      </c>
      <c r="C53" s="23" t="s">
        <v>84</v>
      </c>
      <c r="D53" s="10" t="s">
        <v>4</v>
      </c>
      <c r="E53" s="15">
        <v>44228</v>
      </c>
      <c r="F53" s="29" t="s">
        <v>51</v>
      </c>
      <c r="G53" s="10"/>
      <c r="H53" s="15">
        <v>44258</v>
      </c>
      <c r="I53" s="9">
        <f t="shared" si="0"/>
        <v>30</v>
      </c>
      <c r="J53" s="33" t="s">
        <v>47</v>
      </c>
      <c r="K53" s="15">
        <v>44239</v>
      </c>
      <c r="L53" s="5" t="s">
        <v>34</v>
      </c>
      <c r="M53" s="5" t="s">
        <v>43</v>
      </c>
      <c r="N53" s="5" t="s">
        <v>40</v>
      </c>
      <c r="O53" s="26"/>
    </row>
    <row r="54" spans="1:15" ht="25.5" customHeight="1" x14ac:dyDescent="0.25">
      <c r="A54" s="27">
        <v>42</v>
      </c>
      <c r="B54" s="8">
        <v>2026071</v>
      </c>
      <c r="C54" s="23" t="s">
        <v>84</v>
      </c>
      <c r="D54" s="10" t="s">
        <v>6</v>
      </c>
      <c r="E54" s="15">
        <v>44228</v>
      </c>
      <c r="F54" s="29" t="s">
        <v>54</v>
      </c>
      <c r="G54" s="10"/>
      <c r="H54" s="15">
        <v>44231</v>
      </c>
      <c r="I54" s="9">
        <f t="shared" si="0"/>
        <v>3</v>
      </c>
      <c r="J54" s="16" t="s">
        <v>48</v>
      </c>
      <c r="K54" s="15"/>
      <c r="L54" s="5" t="s">
        <v>34</v>
      </c>
      <c r="M54" s="5" t="s">
        <v>43</v>
      </c>
      <c r="N54" s="5" t="s">
        <v>40</v>
      </c>
      <c r="O54" s="26"/>
    </row>
    <row r="55" spans="1:15" ht="25.5" customHeight="1" x14ac:dyDescent="0.25">
      <c r="A55" s="28">
        <v>43</v>
      </c>
      <c r="B55" s="8" t="s">
        <v>83</v>
      </c>
      <c r="C55" s="23" t="s">
        <v>84</v>
      </c>
      <c r="D55" s="10" t="s">
        <v>5</v>
      </c>
      <c r="E55" s="15">
        <v>44229</v>
      </c>
      <c r="F55" s="29" t="s">
        <v>68</v>
      </c>
      <c r="G55" s="10"/>
      <c r="H55" s="15">
        <v>44229</v>
      </c>
      <c r="I55" s="9">
        <f t="shared" si="0"/>
        <v>0</v>
      </c>
      <c r="J55" s="16" t="s">
        <v>48</v>
      </c>
      <c r="K55" s="15"/>
      <c r="L55" s="5" t="s">
        <v>32</v>
      </c>
      <c r="M55" s="5" t="s">
        <v>43</v>
      </c>
      <c r="N55" s="5" t="s">
        <v>40</v>
      </c>
      <c r="O55" s="26"/>
    </row>
    <row r="56" spans="1:15" ht="25.5" customHeight="1" x14ac:dyDescent="0.25">
      <c r="A56" s="27">
        <v>44</v>
      </c>
      <c r="B56" s="8" t="s">
        <v>83</v>
      </c>
      <c r="C56" s="23" t="s">
        <v>84</v>
      </c>
      <c r="D56" s="10" t="s">
        <v>6</v>
      </c>
      <c r="E56" s="15">
        <v>44229</v>
      </c>
      <c r="F56" s="29" t="s">
        <v>68</v>
      </c>
      <c r="G56" s="10"/>
      <c r="H56" s="15">
        <v>44229</v>
      </c>
      <c r="I56" s="9">
        <f t="shared" si="0"/>
        <v>0</v>
      </c>
      <c r="J56" s="16" t="s">
        <v>48</v>
      </c>
      <c r="K56" s="15"/>
      <c r="L56" s="5" t="s">
        <v>32</v>
      </c>
      <c r="M56" s="5" t="s">
        <v>43</v>
      </c>
      <c r="N56" s="5" t="s">
        <v>40</v>
      </c>
      <c r="O56" s="26"/>
    </row>
    <row r="57" spans="1:15" ht="25.5" customHeight="1" x14ac:dyDescent="0.25">
      <c r="A57" s="28">
        <v>45</v>
      </c>
      <c r="B57" s="8" t="s">
        <v>83</v>
      </c>
      <c r="C57" s="23" t="s">
        <v>84</v>
      </c>
      <c r="D57" s="10" t="s">
        <v>5</v>
      </c>
      <c r="E57" s="15">
        <v>44229</v>
      </c>
      <c r="F57" s="29" t="s">
        <v>68</v>
      </c>
      <c r="G57" s="10"/>
      <c r="H57" s="15">
        <v>44229</v>
      </c>
      <c r="I57" s="9">
        <f t="shared" si="0"/>
        <v>0</v>
      </c>
      <c r="J57" s="16" t="s">
        <v>48</v>
      </c>
      <c r="K57" s="15"/>
      <c r="L57" s="5" t="s">
        <v>32</v>
      </c>
      <c r="M57" s="5" t="s">
        <v>43</v>
      </c>
      <c r="N57" s="5" t="s">
        <v>40</v>
      </c>
      <c r="O57" s="26"/>
    </row>
    <row r="58" spans="1:15" ht="25.5" customHeight="1" x14ac:dyDescent="0.25">
      <c r="A58" s="27">
        <v>46</v>
      </c>
      <c r="B58" s="8" t="s">
        <v>83</v>
      </c>
      <c r="C58" s="23" t="s">
        <v>84</v>
      </c>
      <c r="D58" s="10" t="s">
        <v>5</v>
      </c>
      <c r="E58" s="15">
        <v>44229</v>
      </c>
      <c r="F58" s="29" t="s">
        <v>68</v>
      </c>
      <c r="G58" s="10"/>
      <c r="H58" s="15">
        <v>44229</v>
      </c>
      <c r="I58" s="9">
        <f t="shared" si="0"/>
        <v>0</v>
      </c>
      <c r="J58" s="16" t="s">
        <v>48</v>
      </c>
      <c r="K58" s="15"/>
      <c r="L58" s="5" t="s">
        <v>32</v>
      </c>
      <c r="M58" s="5" t="s">
        <v>43</v>
      </c>
      <c r="N58" s="5" t="s">
        <v>42</v>
      </c>
      <c r="O58" s="26"/>
    </row>
    <row r="59" spans="1:15" ht="25.5" customHeight="1" x14ac:dyDescent="0.25">
      <c r="A59" s="28">
        <v>47</v>
      </c>
      <c r="B59" s="8" t="s">
        <v>83</v>
      </c>
      <c r="C59" s="23" t="s">
        <v>84</v>
      </c>
      <c r="D59" s="10" t="s">
        <v>4</v>
      </c>
      <c r="E59" s="15">
        <v>44229</v>
      </c>
      <c r="F59" s="29" t="s">
        <v>52</v>
      </c>
      <c r="G59" s="10"/>
      <c r="H59" s="15">
        <v>44229</v>
      </c>
      <c r="I59" s="9">
        <f t="shared" si="0"/>
        <v>0</v>
      </c>
      <c r="J59" s="16" t="s">
        <v>48</v>
      </c>
      <c r="K59" s="15"/>
      <c r="L59" s="5" t="s">
        <v>32</v>
      </c>
      <c r="M59" s="5" t="s">
        <v>43</v>
      </c>
      <c r="N59" s="5" t="s">
        <v>42</v>
      </c>
      <c r="O59" s="26"/>
    </row>
    <row r="60" spans="1:15" ht="25.5" customHeight="1" x14ac:dyDescent="0.25">
      <c r="A60" s="27">
        <v>48</v>
      </c>
      <c r="B60" s="8" t="s">
        <v>83</v>
      </c>
      <c r="C60" s="23" t="s">
        <v>84</v>
      </c>
      <c r="D60" s="10" t="s">
        <v>6</v>
      </c>
      <c r="E60" s="15">
        <v>44229</v>
      </c>
      <c r="F60" s="29" t="s">
        <v>68</v>
      </c>
      <c r="G60" s="10"/>
      <c r="H60" s="15">
        <v>44229</v>
      </c>
      <c r="I60" s="9">
        <f t="shared" si="0"/>
        <v>0</v>
      </c>
      <c r="J60" s="16" t="s">
        <v>48</v>
      </c>
      <c r="K60" s="15"/>
      <c r="L60" s="5" t="s">
        <v>32</v>
      </c>
      <c r="M60" s="5" t="s">
        <v>43</v>
      </c>
      <c r="N60" s="5" t="s">
        <v>42</v>
      </c>
      <c r="O60" s="26"/>
    </row>
    <row r="61" spans="1:15" ht="25.5" customHeight="1" x14ac:dyDescent="0.25">
      <c r="A61" s="28">
        <v>49</v>
      </c>
      <c r="B61" s="8" t="s">
        <v>83</v>
      </c>
      <c r="C61" s="23" t="s">
        <v>84</v>
      </c>
      <c r="D61" s="10" t="s">
        <v>5</v>
      </c>
      <c r="E61" s="15">
        <v>44229</v>
      </c>
      <c r="F61" s="29" t="s">
        <v>68</v>
      </c>
      <c r="G61" s="10"/>
      <c r="H61" s="15">
        <v>44229</v>
      </c>
      <c r="I61" s="9">
        <f t="shared" si="0"/>
        <v>0</v>
      </c>
      <c r="J61" s="16" t="s">
        <v>48</v>
      </c>
      <c r="K61" s="15"/>
      <c r="L61" s="5" t="s">
        <v>32</v>
      </c>
      <c r="M61" s="5" t="s">
        <v>43</v>
      </c>
      <c r="N61" s="5" t="s">
        <v>42</v>
      </c>
      <c r="O61" s="26"/>
    </row>
    <row r="62" spans="1:15" ht="25.5" customHeight="1" x14ac:dyDescent="0.25">
      <c r="A62" s="27">
        <v>50</v>
      </c>
      <c r="B62" s="8">
        <v>2026072</v>
      </c>
      <c r="C62" s="23" t="s">
        <v>85</v>
      </c>
      <c r="D62" s="10" t="s">
        <v>4</v>
      </c>
      <c r="E62" s="15">
        <v>44229</v>
      </c>
      <c r="F62" s="29" t="s">
        <v>51</v>
      </c>
      <c r="G62" s="10"/>
      <c r="H62" s="15"/>
      <c r="I62" s="9" t="str">
        <f t="shared" si="0"/>
        <v/>
      </c>
      <c r="J62" s="33" t="s">
        <v>47</v>
      </c>
      <c r="K62" s="15">
        <v>44239</v>
      </c>
      <c r="L62" s="5" t="s">
        <v>34</v>
      </c>
      <c r="M62" s="5" t="s">
        <v>43</v>
      </c>
      <c r="N62" s="5" t="s">
        <v>40</v>
      </c>
      <c r="O62" s="26"/>
    </row>
    <row r="63" spans="1:15" ht="25.5" customHeight="1" x14ac:dyDescent="0.25">
      <c r="A63" s="28">
        <v>51</v>
      </c>
      <c r="B63" s="8">
        <v>2026073</v>
      </c>
      <c r="C63" s="23" t="s">
        <v>85</v>
      </c>
      <c r="D63" s="10" t="s">
        <v>4</v>
      </c>
      <c r="E63" s="15">
        <v>44229</v>
      </c>
      <c r="F63" s="29" t="s">
        <v>51</v>
      </c>
      <c r="G63" s="10"/>
      <c r="H63" s="15"/>
      <c r="I63" s="9" t="str">
        <f t="shared" si="0"/>
        <v/>
      </c>
      <c r="J63" s="33" t="s">
        <v>47</v>
      </c>
      <c r="K63" s="15">
        <v>44239</v>
      </c>
      <c r="L63" s="5" t="s">
        <v>34</v>
      </c>
      <c r="M63" s="5" t="s">
        <v>43</v>
      </c>
      <c r="N63" s="5" t="s">
        <v>40</v>
      </c>
      <c r="O63" s="26"/>
    </row>
    <row r="64" spans="1:15" ht="25.5" customHeight="1" x14ac:dyDescent="0.25">
      <c r="A64" s="27">
        <v>52</v>
      </c>
      <c r="B64" s="8">
        <v>2026074</v>
      </c>
      <c r="C64" s="23" t="s">
        <v>85</v>
      </c>
      <c r="D64" s="10" t="s">
        <v>4</v>
      </c>
      <c r="E64" s="15">
        <v>44229</v>
      </c>
      <c r="F64" s="29" t="s">
        <v>51</v>
      </c>
      <c r="G64" s="10"/>
      <c r="H64" s="15"/>
      <c r="I64" s="9" t="str">
        <f t="shared" si="0"/>
        <v/>
      </c>
      <c r="J64" s="33" t="s">
        <v>47</v>
      </c>
      <c r="K64" s="15">
        <v>44239</v>
      </c>
      <c r="L64" s="5" t="s">
        <v>34</v>
      </c>
      <c r="M64" s="5" t="s">
        <v>43</v>
      </c>
      <c r="N64" s="5" t="s">
        <v>40</v>
      </c>
      <c r="O64" s="26"/>
    </row>
    <row r="65" spans="1:15" ht="25.5" customHeight="1" x14ac:dyDescent="0.25">
      <c r="A65" s="28">
        <v>53</v>
      </c>
      <c r="B65" s="8" t="s">
        <v>83</v>
      </c>
      <c r="C65" s="23" t="s">
        <v>84</v>
      </c>
      <c r="D65" s="10" t="s">
        <v>6</v>
      </c>
      <c r="E65" s="15">
        <v>44229</v>
      </c>
      <c r="F65" s="29" t="s">
        <v>68</v>
      </c>
      <c r="G65" s="10"/>
      <c r="H65" s="15">
        <v>44229</v>
      </c>
      <c r="I65" s="9">
        <f t="shared" si="0"/>
        <v>0</v>
      </c>
      <c r="J65" s="16" t="s">
        <v>48</v>
      </c>
      <c r="K65" s="15"/>
      <c r="L65" s="5" t="s">
        <v>33</v>
      </c>
      <c r="M65" s="5" t="s">
        <v>43</v>
      </c>
      <c r="N65" s="5" t="s">
        <v>40</v>
      </c>
      <c r="O65" s="26"/>
    </row>
    <row r="66" spans="1:15" ht="25.5" customHeight="1" x14ac:dyDescent="0.25">
      <c r="A66" s="27">
        <v>54</v>
      </c>
      <c r="B66" s="8" t="s">
        <v>83</v>
      </c>
      <c r="C66" s="23" t="s">
        <v>84</v>
      </c>
      <c r="D66" s="10" t="s">
        <v>6</v>
      </c>
      <c r="E66" s="15">
        <v>44229</v>
      </c>
      <c r="F66" s="29" t="s">
        <v>68</v>
      </c>
      <c r="G66" s="10"/>
      <c r="H66" s="15">
        <v>44229</v>
      </c>
      <c r="I66" s="9">
        <f t="shared" si="0"/>
        <v>0</v>
      </c>
      <c r="J66" s="16" t="s">
        <v>48</v>
      </c>
      <c r="K66" s="15"/>
      <c r="L66" s="5" t="s">
        <v>33</v>
      </c>
      <c r="M66" s="5" t="s">
        <v>43</v>
      </c>
      <c r="N66" s="5" t="s">
        <v>42</v>
      </c>
      <c r="O66" s="26"/>
    </row>
    <row r="67" spans="1:15" ht="25.5" customHeight="1" x14ac:dyDescent="0.25">
      <c r="A67" s="28">
        <v>55</v>
      </c>
      <c r="B67" s="8" t="s">
        <v>83</v>
      </c>
      <c r="C67" s="23" t="s">
        <v>84</v>
      </c>
      <c r="D67" s="10" t="s">
        <v>5</v>
      </c>
      <c r="E67" s="15">
        <v>44229</v>
      </c>
      <c r="F67" s="29" t="s">
        <v>68</v>
      </c>
      <c r="G67" s="10"/>
      <c r="H67" s="15">
        <v>44229</v>
      </c>
      <c r="I67" s="9">
        <f t="shared" si="0"/>
        <v>0</v>
      </c>
      <c r="J67" s="16" t="s">
        <v>48</v>
      </c>
      <c r="K67" s="15"/>
      <c r="L67" s="5" t="s">
        <v>33</v>
      </c>
      <c r="M67" s="5" t="s">
        <v>43</v>
      </c>
      <c r="N67" s="5" t="s">
        <v>40</v>
      </c>
      <c r="O67" s="26"/>
    </row>
    <row r="68" spans="1:15" ht="25.5" customHeight="1" x14ac:dyDescent="0.25">
      <c r="A68" s="27">
        <v>56</v>
      </c>
      <c r="B68" s="8" t="s">
        <v>83</v>
      </c>
      <c r="C68" s="23" t="s">
        <v>84</v>
      </c>
      <c r="D68" s="10" t="s">
        <v>4</v>
      </c>
      <c r="E68" s="15">
        <v>44230</v>
      </c>
      <c r="F68" s="29" t="s">
        <v>51</v>
      </c>
      <c r="G68" s="10"/>
      <c r="H68" s="15">
        <v>44245</v>
      </c>
      <c r="I68" s="9">
        <f t="shared" si="0"/>
        <v>15</v>
      </c>
      <c r="J68" s="33" t="s">
        <v>47</v>
      </c>
      <c r="K68" s="15">
        <v>44239</v>
      </c>
      <c r="L68" s="5" t="s">
        <v>32</v>
      </c>
      <c r="M68" s="5" t="s">
        <v>43</v>
      </c>
      <c r="N68" s="5" t="s">
        <v>40</v>
      </c>
      <c r="O68" s="26"/>
    </row>
    <row r="69" spans="1:15" ht="25.5" customHeight="1" x14ac:dyDescent="0.25">
      <c r="A69" s="28">
        <v>57</v>
      </c>
      <c r="B69" s="8" t="s">
        <v>83</v>
      </c>
      <c r="C69" s="23" t="s">
        <v>84</v>
      </c>
      <c r="D69" s="10" t="s">
        <v>4</v>
      </c>
      <c r="E69" s="15">
        <v>44230</v>
      </c>
      <c r="F69" s="29" t="s">
        <v>51</v>
      </c>
      <c r="G69" s="10"/>
      <c r="H69" s="15">
        <v>44258</v>
      </c>
      <c r="I69" s="9">
        <f t="shared" si="0"/>
        <v>28</v>
      </c>
      <c r="J69" s="33" t="s">
        <v>47</v>
      </c>
      <c r="K69" s="15">
        <v>44239</v>
      </c>
      <c r="L69" s="5" t="s">
        <v>32</v>
      </c>
      <c r="M69" s="5" t="s">
        <v>43</v>
      </c>
      <c r="N69" s="5" t="s">
        <v>40</v>
      </c>
      <c r="O69" s="26"/>
    </row>
    <row r="70" spans="1:15" ht="25.5" customHeight="1" x14ac:dyDescent="0.25">
      <c r="A70" s="27">
        <v>58</v>
      </c>
      <c r="B70" s="8" t="s">
        <v>83</v>
      </c>
      <c r="C70" s="23" t="s">
        <v>84</v>
      </c>
      <c r="D70" s="10" t="s">
        <v>4</v>
      </c>
      <c r="E70" s="15">
        <v>44230</v>
      </c>
      <c r="F70" s="29" t="s">
        <v>51</v>
      </c>
      <c r="G70" s="10"/>
      <c r="H70" s="15">
        <v>44258</v>
      </c>
      <c r="I70" s="9">
        <f t="shared" si="0"/>
        <v>28</v>
      </c>
      <c r="J70" s="33" t="s">
        <v>47</v>
      </c>
      <c r="K70" s="15">
        <v>44239</v>
      </c>
      <c r="L70" s="5" t="s">
        <v>32</v>
      </c>
      <c r="M70" s="5" t="s">
        <v>43</v>
      </c>
      <c r="N70" s="5" t="s">
        <v>40</v>
      </c>
      <c r="O70" s="26"/>
    </row>
    <row r="71" spans="1:15" ht="25.5" customHeight="1" x14ac:dyDescent="0.25">
      <c r="A71" s="28">
        <v>59</v>
      </c>
      <c r="B71" s="8" t="s">
        <v>83</v>
      </c>
      <c r="C71" s="23" t="s">
        <v>84</v>
      </c>
      <c r="D71" s="10" t="s">
        <v>4</v>
      </c>
      <c r="E71" s="15">
        <v>44230</v>
      </c>
      <c r="F71" s="29" t="s">
        <v>51</v>
      </c>
      <c r="G71" s="10"/>
      <c r="H71" s="15">
        <v>44258</v>
      </c>
      <c r="I71" s="9">
        <f t="shared" si="0"/>
        <v>28</v>
      </c>
      <c r="J71" s="33" t="s">
        <v>47</v>
      </c>
      <c r="K71" s="15">
        <v>44239</v>
      </c>
      <c r="L71" s="5" t="s">
        <v>32</v>
      </c>
      <c r="M71" s="5" t="s">
        <v>43</v>
      </c>
      <c r="N71" s="5" t="s">
        <v>40</v>
      </c>
      <c r="O71" s="26"/>
    </row>
    <row r="72" spans="1:15" ht="25.5" customHeight="1" x14ac:dyDescent="0.25">
      <c r="A72" s="27">
        <v>60</v>
      </c>
      <c r="B72" s="8">
        <v>2026075</v>
      </c>
      <c r="C72" s="23" t="s">
        <v>84</v>
      </c>
      <c r="D72" s="10" t="s">
        <v>6</v>
      </c>
      <c r="E72" s="15">
        <v>44230</v>
      </c>
      <c r="F72" s="29" t="s">
        <v>68</v>
      </c>
      <c r="G72" s="10"/>
      <c r="H72" s="15">
        <v>44230</v>
      </c>
      <c r="I72" s="9">
        <f t="shared" si="0"/>
        <v>0</v>
      </c>
      <c r="J72" s="16" t="s">
        <v>48</v>
      </c>
      <c r="K72" s="15"/>
      <c r="L72" s="5" t="s">
        <v>34</v>
      </c>
      <c r="M72" s="5" t="s">
        <v>43</v>
      </c>
      <c r="N72" s="5" t="s">
        <v>40</v>
      </c>
      <c r="O72" s="26"/>
    </row>
    <row r="73" spans="1:15" ht="25.5" customHeight="1" x14ac:dyDescent="0.25">
      <c r="A73" s="28">
        <v>61</v>
      </c>
      <c r="B73" s="8" t="s">
        <v>83</v>
      </c>
      <c r="C73" s="23" t="s">
        <v>84</v>
      </c>
      <c r="D73" s="10" t="s">
        <v>5</v>
      </c>
      <c r="E73" s="15">
        <v>44230</v>
      </c>
      <c r="F73" s="29" t="s">
        <v>68</v>
      </c>
      <c r="G73" s="10"/>
      <c r="H73" s="15">
        <v>44230</v>
      </c>
      <c r="I73" s="9">
        <f t="shared" si="0"/>
        <v>0</v>
      </c>
      <c r="J73" s="16" t="s">
        <v>48</v>
      </c>
      <c r="K73" s="15"/>
      <c r="L73" s="5" t="s">
        <v>32</v>
      </c>
      <c r="M73" s="5" t="s">
        <v>43</v>
      </c>
      <c r="N73" s="5" t="s">
        <v>40</v>
      </c>
      <c r="O73" s="26"/>
    </row>
    <row r="74" spans="1:15" ht="25.5" customHeight="1" x14ac:dyDescent="0.25">
      <c r="A74" s="27">
        <v>62</v>
      </c>
      <c r="B74" s="8" t="s">
        <v>83</v>
      </c>
      <c r="C74" s="23" t="s">
        <v>84</v>
      </c>
      <c r="D74" s="10" t="s">
        <v>6</v>
      </c>
      <c r="E74" s="15">
        <v>44230</v>
      </c>
      <c r="F74" s="29" t="s">
        <v>68</v>
      </c>
      <c r="G74" s="10"/>
      <c r="H74" s="15">
        <v>44230</v>
      </c>
      <c r="I74" s="9">
        <f t="shared" si="0"/>
        <v>0</v>
      </c>
      <c r="J74" s="16" t="s">
        <v>48</v>
      </c>
      <c r="K74" s="15"/>
      <c r="L74" s="5" t="s">
        <v>32</v>
      </c>
      <c r="M74" s="5" t="s">
        <v>43</v>
      </c>
      <c r="N74" s="5" t="s">
        <v>40</v>
      </c>
      <c r="O74" s="26"/>
    </row>
    <row r="75" spans="1:15" ht="25.5" customHeight="1" x14ac:dyDescent="0.25">
      <c r="A75" s="28">
        <v>63</v>
      </c>
      <c r="B75" s="8" t="s">
        <v>83</v>
      </c>
      <c r="C75" s="23" t="s">
        <v>84</v>
      </c>
      <c r="D75" s="10" t="s">
        <v>5</v>
      </c>
      <c r="E75" s="15">
        <v>44230</v>
      </c>
      <c r="F75" s="29" t="s">
        <v>68</v>
      </c>
      <c r="G75" s="10"/>
      <c r="H75" s="15">
        <v>44230</v>
      </c>
      <c r="I75" s="9">
        <f t="shared" si="0"/>
        <v>0</v>
      </c>
      <c r="J75" s="16" t="s">
        <v>48</v>
      </c>
      <c r="K75" s="15"/>
      <c r="L75" s="5" t="s">
        <v>32</v>
      </c>
      <c r="M75" s="5" t="s">
        <v>43</v>
      </c>
      <c r="N75" s="5" t="s">
        <v>42</v>
      </c>
      <c r="O75" s="26"/>
    </row>
    <row r="76" spans="1:15" ht="25.5" customHeight="1" x14ac:dyDescent="0.25">
      <c r="A76" s="27">
        <v>64</v>
      </c>
      <c r="B76" s="8" t="s">
        <v>83</v>
      </c>
      <c r="C76" s="23" t="s">
        <v>84</v>
      </c>
      <c r="D76" s="10" t="s">
        <v>4</v>
      </c>
      <c r="E76" s="15">
        <v>44230</v>
      </c>
      <c r="F76" s="29" t="s">
        <v>51</v>
      </c>
      <c r="G76" s="10"/>
      <c r="H76" s="15">
        <v>44258</v>
      </c>
      <c r="I76" s="9">
        <f t="shared" ref="I76:I112" si="1">IF(OR(E76=0,H76=0),"",H76-E76)</f>
        <v>28</v>
      </c>
      <c r="J76" s="33" t="s">
        <v>47</v>
      </c>
      <c r="K76" s="15">
        <v>44239</v>
      </c>
      <c r="L76" s="5" t="s">
        <v>32</v>
      </c>
      <c r="M76" s="5" t="s">
        <v>43</v>
      </c>
      <c r="N76" s="5" t="s">
        <v>42</v>
      </c>
      <c r="O76" s="26"/>
    </row>
    <row r="77" spans="1:15" ht="25.5" customHeight="1" x14ac:dyDescent="0.25">
      <c r="A77" s="28">
        <v>65</v>
      </c>
      <c r="B77" s="8" t="s">
        <v>83</v>
      </c>
      <c r="C77" s="23" t="s">
        <v>84</v>
      </c>
      <c r="D77" s="10" t="s">
        <v>5</v>
      </c>
      <c r="E77" s="15">
        <v>44230</v>
      </c>
      <c r="F77" s="29" t="s">
        <v>68</v>
      </c>
      <c r="G77" s="10"/>
      <c r="H77" s="15">
        <v>44230</v>
      </c>
      <c r="I77" s="9">
        <f t="shared" si="1"/>
        <v>0</v>
      </c>
      <c r="J77" s="16" t="s">
        <v>48</v>
      </c>
      <c r="K77" s="15"/>
      <c r="L77" s="5" t="s">
        <v>32</v>
      </c>
      <c r="M77" s="5" t="s">
        <v>43</v>
      </c>
      <c r="N77" s="5" t="s">
        <v>42</v>
      </c>
      <c r="O77" s="26"/>
    </row>
    <row r="78" spans="1:15" ht="25.5" customHeight="1" x14ac:dyDescent="0.25">
      <c r="A78" s="27">
        <v>66</v>
      </c>
      <c r="B78" s="8" t="s">
        <v>83</v>
      </c>
      <c r="C78" s="23" t="s">
        <v>84</v>
      </c>
      <c r="D78" s="10" t="s">
        <v>6</v>
      </c>
      <c r="E78" s="15">
        <v>44230</v>
      </c>
      <c r="F78" s="29" t="s">
        <v>68</v>
      </c>
      <c r="G78" s="10"/>
      <c r="H78" s="15">
        <v>44230</v>
      </c>
      <c r="I78" s="9">
        <f t="shared" si="1"/>
        <v>0</v>
      </c>
      <c r="J78" s="16" t="s">
        <v>48</v>
      </c>
      <c r="K78" s="15"/>
      <c r="L78" s="5" t="s">
        <v>32</v>
      </c>
      <c r="M78" s="5" t="s">
        <v>43</v>
      </c>
      <c r="N78" s="5" t="s">
        <v>42</v>
      </c>
      <c r="O78" s="26"/>
    </row>
    <row r="79" spans="1:15" ht="25.5" customHeight="1" x14ac:dyDescent="0.25">
      <c r="A79" s="28">
        <v>67</v>
      </c>
      <c r="B79" s="8" t="s">
        <v>83</v>
      </c>
      <c r="C79" s="23" t="s">
        <v>84</v>
      </c>
      <c r="D79" s="10" t="s">
        <v>4</v>
      </c>
      <c r="E79" s="15">
        <v>44230</v>
      </c>
      <c r="F79" s="29" t="s">
        <v>51</v>
      </c>
      <c r="G79" s="10"/>
      <c r="H79" s="15">
        <v>44231</v>
      </c>
      <c r="I79" s="9">
        <f t="shared" si="1"/>
        <v>1</v>
      </c>
      <c r="J79" s="16" t="s">
        <v>48</v>
      </c>
      <c r="K79" s="15"/>
      <c r="L79" s="5" t="s">
        <v>32</v>
      </c>
      <c r="M79" s="5" t="s">
        <v>43</v>
      </c>
      <c r="N79" s="5" t="s">
        <v>40</v>
      </c>
      <c r="O79" s="26"/>
    </row>
    <row r="80" spans="1:15" ht="25.5" customHeight="1" x14ac:dyDescent="0.25">
      <c r="A80" s="27">
        <v>68</v>
      </c>
      <c r="B80" s="8" t="s">
        <v>83</v>
      </c>
      <c r="C80" s="23" t="s">
        <v>84</v>
      </c>
      <c r="D80" s="10" t="s">
        <v>5</v>
      </c>
      <c r="E80" s="15">
        <v>44230</v>
      </c>
      <c r="F80" s="29" t="s">
        <v>68</v>
      </c>
      <c r="G80" s="10"/>
      <c r="H80" s="15">
        <v>44230</v>
      </c>
      <c r="I80" s="9">
        <f t="shared" si="1"/>
        <v>0</v>
      </c>
      <c r="J80" s="16" t="s">
        <v>48</v>
      </c>
      <c r="K80" s="15"/>
      <c r="L80" s="5" t="s">
        <v>32</v>
      </c>
      <c r="M80" s="5" t="s">
        <v>43</v>
      </c>
      <c r="N80" s="5" t="s">
        <v>40</v>
      </c>
      <c r="O80" s="26"/>
    </row>
    <row r="81" spans="1:15" ht="25.5" customHeight="1" x14ac:dyDescent="0.25">
      <c r="A81" s="28">
        <v>69</v>
      </c>
      <c r="B81" s="8" t="s">
        <v>83</v>
      </c>
      <c r="C81" s="23" t="s">
        <v>84</v>
      </c>
      <c r="D81" s="10" t="s">
        <v>6</v>
      </c>
      <c r="E81" s="15">
        <v>44230</v>
      </c>
      <c r="F81" s="29" t="s">
        <v>68</v>
      </c>
      <c r="G81" s="10"/>
      <c r="H81" s="15">
        <v>44231</v>
      </c>
      <c r="I81" s="9">
        <f t="shared" si="1"/>
        <v>1</v>
      </c>
      <c r="J81" s="16" t="s">
        <v>48</v>
      </c>
      <c r="K81" s="15"/>
      <c r="L81" s="5" t="s">
        <v>32</v>
      </c>
      <c r="M81" s="5" t="s">
        <v>43</v>
      </c>
      <c r="N81" s="5" t="s">
        <v>42</v>
      </c>
      <c r="O81" s="26"/>
    </row>
    <row r="82" spans="1:15" ht="25.5" customHeight="1" x14ac:dyDescent="0.25">
      <c r="A82" s="27">
        <v>70</v>
      </c>
      <c r="B82" s="8" t="s">
        <v>83</v>
      </c>
      <c r="C82" s="23" t="s">
        <v>84</v>
      </c>
      <c r="D82" s="10" t="s">
        <v>6</v>
      </c>
      <c r="E82" s="15">
        <v>44230</v>
      </c>
      <c r="F82" s="29" t="s">
        <v>68</v>
      </c>
      <c r="G82" s="10"/>
      <c r="H82" s="15">
        <v>44230</v>
      </c>
      <c r="I82" s="9">
        <f t="shared" si="1"/>
        <v>0</v>
      </c>
      <c r="J82" s="16" t="s">
        <v>48</v>
      </c>
      <c r="K82" s="15"/>
      <c r="L82" s="5" t="s">
        <v>33</v>
      </c>
      <c r="M82" s="5" t="s">
        <v>43</v>
      </c>
      <c r="N82" s="5" t="s">
        <v>42</v>
      </c>
      <c r="O82" s="26"/>
    </row>
    <row r="83" spans="1:15" ht="25.5" customHeight="1" x14ac:dyDescent="0.25">
      <c r="A83" s="28">
        <v>71</v>
      </c>
      <c r="B83" s="8" t="s">
        <v>83</v>
      </c>
      <c r="C83" s="23" t="s">
        <v>84</v>
      </c>
      <c r="D83" s="10" t="s">
        <v>5</v>
      </c>
      <c r="E83" s="15">
        <v>44230</v>
      </c>
      <c r="F83" s="29" t="s">
        <v>68</v>
      </c>
      <c r="G83" s="10"/>
      <c r="H83" s="15">
        <v>44230</v>
      </c>
      <c r="I83" s="9">
        <f t="shared" si="1"/>
        <v>0</v>
      </c>
      <c r="J83" s="16" t="s">
        <v>48</v>
      </c>
      <c r="K83" s="15"/>
      <c r="L83" s="5" t="s">
        <v>33</v>
      </c>
      <c r="M83" s="5" t="s">
        <v>43</v>
      </c>
      <c r="N83" s="5" t="s">
        <v>42</v>
      </c>
      <c r="O83" s="26"/>
    </row>
    <row r="84" spans="1:15" ht="25.5" customHeight="1" x14ac:dyDescent="0.25">
      <c r="A84" s="27">
        <v>72</v>
      </c>
      <c r="B84" s="8" t="s">
        <v>83</v>
      </c>
      <c r="C84" s="23" t="s">
        <v>84</v>
      </c>
      <c r="D84" s="10" t="s">
        <v>5</v>
      </c>
      <c r="E84" s="15">
        <v>44230</v>
      </c>
      <c r="F84" s="29" t="s">
        <v>68</v>
      </c>
      <c r="G84" s="10"/>
      <c r="H84" s="15">
        <v>44230</v>
      </c>
      <c r="I84" s="9">
        <f t="shared" si="1"/>
        <v>0</v>
      </c>
      <c r="J84" s="16" t="s">
        <v>48</v>
      </c>
      <c r="K84" s="15"/>
      <c r="L84" s="5" t="s">
        <v>33</v>
      </c>
      <c r="M84" s="5" t="s">
        <v>43</v>
      </c>
      <c r="N84" s="5" t="s">
        <v>42</v>
      </c>
      <c r="O84" s="26"/>
    </row>
    <row r="85" spans="1:15" ht="25.5" customHeight="1" x14ac:dyDescent="0.25">
      <c r="A85" s="28">
        <v>73</v>
      </c>
      <c r="B85" s="8" t="s">
        <v>83</v>
      </c>
      <c r="C85" s="23" t="s">
        <v>84</v>
      </c>
      <c r="D85" s="10" t="s">
        <v>6</v>
      </c>
      <c r="E85" s="15">
        <v>44230</v>
      </c>
      <c r="F85" s="29" t="s">
        <v>68</v>
      </c>
      <c r="G85" s="10"/>
      <c r="H85" s="15">
        <v>44230</v>
      </c>
      <c r="I85" s="9">
        <f t="shared" si="1"/>
        <v>0</v>
      </c>
      <c r="J85" s="16" t="s">
        <v>48</v>
      </c>
      <c r="K85" s="15"/>
      <c r="L85" s="5" t="s">
        <v>33</v>
      </c>
      <c r="M85" s="5" t="s">
        <v>43</v>
      </c>
      <c r="N85" s="5" t="s">
        <v>40</v>
      </c>
      <c r="O85" s="26"/>
    </row>
    <row r="86" spans="1:15" ht="25.5" customHeight="1" x14ac:dyDescent="0.25">
      <c r="A86" s="27">
        <v>74</v>
      </c>
      <c r="B86" s="8" t="s">
        <v>83</v>
      </c>
      <c r="C86" s="23" t="s">
        <v>84</v>
      </c>
      <c r="D86" s="10" t="s">
        <v>6</v>
      </c>
      <c r="E86" s="15">
        <v>44230</v>
      </c>
      <c r="F86" s="29" t="s">
        <v>68</v>
      </c>
      <c r="G86" s="10"/>
      <c r="H86" s="15">
        <v>44230</v>
      </c>
      <c r="I86" s="9">
        <f t="shared" si="1"/>
        <v>0</v>
      </c>
      <c r="J86" s="16" t="s">
        <v>48</v>
      </c>
      <c r="K86" s="15"/>
      <c r="L86" s="5" t="s">
        <v>33</v>
      </c>
      <c r="M86" s="5" t="s">
        <v>43</v>
      </c>
      <c r="N86" s="5" t="s">
        <v>40</v>
      </c>
      <c r="O86" s="26"/>
    </row>
    <row r="87" spans="1:15" ht="25.5" customHeight="1" x14ac:dyDescent="0.25">
      <c r="A87" s="28">
        <v>75</v>
      </c>
      <c r="B87" s="8" t="s">
        <v>83</v>
      </c>
      <c r="C87" s="23" t="s">
        <v>84</v>
      </c>
      <c r="D87" s="10" t="s">
        <v>5</v>
      </c>
      <c r="E87" s="15">
        <v>44230</v>
      </c>
      <c r="F87" s="29" t="s">
        <v>68</v>
      </c>
      <c r="G87" s="10"/>
      <c r="H87" s="15">
        <v>44230</v>
      </c>
      <c r="I87" s="9">
        <f t="shared" si="1"/>
        <v>0</v>
      </c>
      <c r="J87" s="16" t="s">
        <v>48</v>
      </c>
      <c r="K87" s="15"/>
      <c r="L87" s="5" t="s">
        <v>33</v>
      </c>
      <c r="M87" s="5" t="s">
        <v>43</v>
      </c>
      <c r="N87" s="5" t="s">
        <v>40</v>
      </c>
      <c r="O87" s="26"/>
    </row>
    <row r="88" spans="1:15" ht="25.5" customHeight="1" x14ac:dyDescent="0.25">
      <c r="A88" s="27">
        <v>76</v>
      </c>
      <c r="B88" s="8" t="s">
        <v>83</v>
      </c>
      <c r="C88" s="23" t="s">
        <v>84</v>
      </c>
      <c r="D88" s="10" t="s">
        <v>6</v>
      </c>
      <c r="E88" s="15">
        <v>44230</v>
      </c>
      <c r="F88" s="29" t="s">
        <v>68</v>
      </c>
      <c r="G88" s="10"/>
      <c r="H88" s="15">
        <v>44230</v>
      </c>
      <c r="I88" s="9">
        <f t="shared" si="1"/>
        <v>0</v>
      </c>
      <c r="J88" s="16" t="s">
        <v>48</v>
      </c>
      <c r="K88" s="15"/>
      <c r="L88" s="5" t="s">
        <v>33</v>
      </c>
      <c r="M88" s="5" t="s">
        <v>43</v>
      </c>
      <c r="N88" s="5" t="s">
        <v>40</v>
      </c>
      <c r="O88" s="26"/>
    </row>
    <row r="89" spans="1:15" ht="25.5" customHeight="1" x14ac:dyDescent="0.25">
      <c r="A89" s="28">
        <v>77</v>
      </c>
      <c r="B89" s="34" t="s">
        <v>83</v>
      </c>
      <c r="C89" s="35" t="s">
        <v>84</v>
      </c>
      <c r="D89" s="10" t="s">
        <v>5</v>
      </c>
      <c r="E89" s="21">
        <v>44231</v>
      </c>
      <c r="F89" s="36" t="s">
        <v>68</v>
      </c>
      <c r="G89" s="37"/>
      <c r="H89" s="21">
        <v>44231</v>
      </c>
      <c r="I89" s="9">
        <f t="shared" si="1"/>
        <v>0</v>
      </c>
      <c r="J89" s="16" t="s">
        <v>48</v>
      </c>
      <c r="K89" s="15"/>
      <c r="L89" s="5" t="s">
        <v>32</v>
      </c>
      <c r="M89" s="5" t="s">
        <v>43</v>
      </c>
      <c r="N89" s="5" t="s">
        <v>40</v>
      </c>
      <c r="O89" s="26"/>
    </row>
    <row r="90" spans="1:15" ht="25.5" customHeight="1" x14ac:dyDescent="0.25">
      <c r="A90" s="27">
        <v>78</v>
      </c>
      <c r="B90" s="8" t="s">
        <v>83</v>
      </c>
      <c r="C90" s="23" t="s">
        <v>84</v>
      </c>
      <c r="D90" s="10" t="s">
        <v>6</v>
      </c>
      <c r="E90" s="15">
        <v>44231</v>
      </c>
      <c r="F90" s="29" t="s">
        <v>52</v>
      </c>
      <c r="G90" s="10"/>
      <c r="H90" s="15">
        <v>44231</v>
      </c>
      <c r="I90" s="9">
        <f t="shared" si="1"/>
        <v>0</v>
      </c>
      <c r="J90" s="16" t="s">
        <v>48</v>
      </c>
      <c r="K90" s="15"/>
      <c r="L90" s="5" t="s">
        <v>32</v>
      </c>
      <c r="M90" s="5" t="s">
        <v>43</v>
      </c>
      <c r="N90" s="5" t="s">
        <v>40</v>
      </c>
      <c r="O90" s="26"/>
    </row>
    <row r="91" spans="1:15" ht="25.5" customHeight="1" x14ac:dyDescent="0.25">
      <c r="A91" s="28">
        <v>79</v>
      </c>
      <c r="B91" s="8" t="s">
        <v>83</v>
      </c>
      <c r="C91" s="23" t="s">
        <v>84</v>
      </c>
      <c r="D91" s="10" t="s">
        <v>5</v>
      </c>
      <c r="E91" s="15">
        <v>44231</v>
      </c>
      <c r="F91" s="29" t="s">
        <v>68</v>
      </c>
      <c r="G91" s="10"/>
      <c r="H91" s="15">
        <v>44231</v>
      </c>
      <c r="I91" s="9">
        <f t="shared" si="1"/>
        <v>0</v>
      </c>
      <c r="J91" s="16" t="s">
        <v>48</v>
      </c>
      <c r="K91" s="15"/>
      <c r="L91" s="5" t="s">
        <v>32</v>
      </c>
      <c r="M91" s="5" t="s">
        <v>43</v>
      </c>
      <c r="N91" s="5" t="s">
        <v>40</v>
      </c>
      <c r="O91" s="26"/>
    </row>
    <row r="92" spans="1:15" ht="25.5" customHeight="1" x14ac:dyDescent="0.25">
      <c r="A92" s="27">
        <v>80</v>
      </c>
      <c r="B92" s="8" t="s">
        <v>83</v>
      </c>
      <c r="C92" s="23" t="s">
        <v>84</v>
      </c>
      <c r="D92" s="10" t="s">
        <v>6</v>
      </c>
      <c r="E92" s="15">
        <v>44231</v>
      </c>
      <c r="F92" s="29" t="s">
        <v>52</v>
      </c>
      <c r="G92" s="10"/>
      <c r="H92" s="15">
        <v>44231</v>
      </c>
      <c r="I92" s="9">
        <f t="shared" si="1"/>
        <v>0</v>
      </c>
      <c r="J92" s="16" t="s">
        <v>48</v>
      </c>
      <c r="K92" s="15"/>
      <c r="L92" s="5" t="s">
        <v>32</v>
      </c>
      <c r="M92" s="5" t="s">
        <v>43</v>
      </c>
      <c r="N92" s="5" t="s">
        <v>42</v>
      </c>
      <c r="O92" s="26"/>
    </row>
    <row r="93" spans="1:15" ht="25.5" customHeight="1" x14ac:dyDescent="0.25">
      <c r="A93" s="28">
        <v>81</v>
      </c>
      <c r="B93" s="8" t="s">
        <v>83</v>
      </c>
      <c r="C93" s="23" t="s">
        <v>84</v>
      </c>
      <c r="D93" s="10" t="s">
        <v>6</v>
      </c>
      <c r="E93" s="15">
        <v>44231</v>
      </c>
      <c r="F93" s="29" t="s">
        <v>52</v>
      </c>
      <c r="G93" s="10"/>
      <c r="H93" s="15">
        <v>44236</v>
      </c>
      <c r="I93" s="9">
        <f t="shared" si="1"/>
        <v>5</v>
      </c>
      <c r="J93" s="16" t="s">
        <v>48</v>
      </c>
      <c r="K93" s="15"/>
      <c r="L93" s="5" t="s">
        <v>32</v>
      </c>
      <c r="M93" s="5" t="s">
        <v>43</v>
      </c>
      <c r="N93" s="5" t="s">
        <v>40</v>
      </c>
      <c r="O93" s="26"/>
    </row>
    <row r="94" spans="1:15" ht="25.5" customHeight="1" x14ac:dyDescent="0.25">
      <c r="A94" s="27">
        <v>82</v>
      </c>
      <c r="B94" s="8" t="s">
        <v>83</v>
      </c>
      <c r="C94" s="23" t="s">
        <v>84</v>
      </c>
      <c r="D94" s="10" t="s">
        <v>6</v>
      </c>
      <c r="E94" s="15">
        <v>44231</v>
      </c>
      <c r="F94" s="29" t="s">
        <v>57</v>
      </c>
      <c r="G94" s="10"/>
      <c r="H94" s="15">
        <v>44232</v>
      </c>
      <c r="I94" s="9">
        <f t="shared" si="1"/>
        <v>1</v>
      </c>
      <c r="J94" s="16" t="s">
        <v>48</v>
      </c>
      <c r="K94" s="15"/>
      <c r="L94" s="5" t="s">
        <v>32</v>
      </c>
      <c r="M94" s="5" t="s">
        <v>43</v>
      </c>
      <c r="N94" s="5" t="s">
        <v>42</v>
      </c>
      <c r="O94" s="26"/>
    </row>
    <row r="95" spans="1:15" ht="25.5" customHeight="1" x14ac:dyDescent="0.25">
      <c r="A95" s="28">
        <v>83</v>
      </c>
      <c r="B95" s="8" t="s">
        <v>83</v>
      </c>
      <c r="C95" s="23" t="s">
        <v>84</v>
      </c>
      <c r="D95" s="10" t="s">
        <v>6</v>
      </c>
      <c r="E95" s="15">
        <v>44231</v>
      </c>
      <c r="F95" s="29" t="s">
        <v>52</v>
      </c>
      <c r="G95" s="10"/>
      <c r="H95" s="15">
        <v>44243</v>
      </c>
      <c r="I95" s="9">
        <f t="shared" si="1"/>
        <v>12</v>
      </c>
      <c r="J95" s="16" t="s">
        <v>47</v>
      </c>
      <c r="K95" s="15">
        <v>44252</v>
      </c>
      <c r="L95" s="5" t="s">
        <v>32</v>
      </c>
      <c r="M95" s="5" t="s">
        <v>43</v>
      </c>
      <c r="N95" s="5" t="s">
        <v>42</v>
      </c>
      <c r="O95" s="26"/>
    </row>
    <row r="96" spans="1:15" ht="25.5" customHeight="1" x14ac:dyDescent="0.25">
      <c r="A96" s="27">
        <v>84</v>
      </c>
      <c r="B96" s="8" t="s">
        <v>83</v>
      </c>
      <c r="C96" s="23" t="s">
        <v>84</v>
      </c>
      <c r="D96" s="10" t="s">
        <v>6</v>
      </c>
      <c r="E96" s="15">
        <v>44231</v>
      </c>
      <c r="F96" s="29" t="s">
        <v>68</v>
      </c>
      <c r="G96" s="10"/>
      <c r="H96" s="15">
        <v>44231</v>
      </c>
      <c r="I96" s="9">
        <f t="shared" si="1"/>
        <v>0</v>
      </c>
      <c r="J96" s="16" t="s">
        <v>48</v>
      </c>
      <c r="K96" s="15"/>
      <c r="L96" s="5" t="s">
        <v>32</v>
      </c>
      <c r="M96" s="5" t="s">
        <v>43</v>
      </c>
      <c r="N96" s="5" t="s">
        <v>42</v>
      </c>
      <c r="O96" s="26"/>
    </row>
    <row r="97" spans="1:15" ht="25.5" customHeight="1" x14ac:dyDescent="0.25">
      <c r="A97" s="28">
        <v>85</v>
      </c>
      <c r="B97" s="8">
        <v>2026076</v>
      </c>
      <c r="C97" s="23" t="s">
        <v>84</v>
      </c>
      <c r="D97" s="10" t="s">
        <v>4</v>
      </c>
      <c r="E97" s="15">
        <v>44231</v>
      </c>
      <c r="F97" s="29" t="s">
        <v>51</v>
      </c>
      <c r="G97" s="10"/>
      <c r="H97" s="15">
        <v>44237</v>
      </c>
      <c r="I97" s="9">
        <f t="shared" si="1"/>
        <v>6</v>
      </c>
      <c r="J97" s="16" t="s">
        <v>48</v>
      </c>
      <c r="K97" s="15"/>
      <c r="L97" s="5" t="s">
        <v>32</v>
      </c>
      <c r="M97" s="5" t="s">
        <v>43</v>
      </c>
      <c r="N97" s="5" t="s">
        <v>40</v>
      </c>
      <c r="O97" s="26"/>
    </row>
    <row r="98" spans="1:15" ht="25.5" customHeight="1" x14ac:dyDescent="0.25">
      <c r="A98" s="27">
        <v>86</v>
      </c>
      <c r="B98" s="8" t="s">
        <v>83</v>
      </c>
      <c r="C98" s="23" t="s">
        <v>84</v>
      </c>
      <c r="D98" s="10" t="s">
        <v>6</v>
      </c>
      <c r="E98" s="15">
        <v>44231</v>
      </c>
      <c r="F98" s="29" t="s">
        <v>68</v>
      </c>
      <c r="G98" s="10"/>
      <c r="H98" s="15">
        <v>44231</v>
      </c>
      <c r="I98" s="9">
        <f t="shared" si="1"/>
        <v>0</v>
      </c>
      <c r="J98" s="16" t="s">
        <v>48</v>
      </c>
      <c r="K98" s="15"/>
      <c r="L98" s="5" t="s">
        <v>32</v>
      </c>
      <c r="M98" s="5" t="s">
        <v>43</v>
      </c>
      <c r="N98" s="5" t="s">
        <v>42</v>
      </c>
      <c r="O98" s="26"/>
    </row>
    <row r="99" spans="1:15" ht="25.5" customHeight="1" x14ac:dyDescent="0.25">
      <c r="A99" s="28">
        <v>87</v>
      </c>
      <c r="B99" s="8" t="s">
        <v>83</v>
      </c>
      <c r="C99" s="23" t="s">
        <v>84</v>
      </c>
      <c r="D99" s="10" t="s">
        <v>5</v>
      </c>
      <c r="E99" s="15">
        <v>44231</v>
      </c>
      <c r="F99" s="29" t="s">
        <v>68</v>
      </c>
      <c r="G99" s="10"/>
      <c r="H99" s="15">
        <v>44231</v>
      </c>
      <c r="I99" s="9">
        <f t="shared" si="1"/>
        <v>0</v>
      </c>
      <c r="J99" s="16" t="s">
        <v>48</v>
      </c>
      <c r="K99" s="15"/>
      <c r="L99" s="5" t="s">
        <v>33</v>
      </c>
      <c r="M99" s="5" t="s">
        <v>43</v>
      </c>
      <c r="N99" s="5" t="s">
        <v>40</v>
      </c>
      <c r="O99" s="26"/>
    </row>
    <row r="100" spans="1:15" ht="25.5" customHeight="1" x14ac:dyDescent="0.25">
      <c r="A100" s="27">
        <v>88</v>
      </c>
      <c r="B100" s="8" t="s">
        <v>83</v>
      </c>
      <c r="C100" s="23" t="s">
        <v>84</v>
      </c>
      <c r="D100" s="10" t="s">
        <v>5</v>
      </c>
      <c r="E100" s="15">
        <v>44231</v>
      </c>
      <c r="F100" s="29" t="s">
        <v>68</v>
      </c>
      <c r="G100" s="10"/>
      <c r="H100" s="15">
        <v>44231</v>
      </c>
      <c r="I100" s="9">
        <f t="shared" si="1"/>
        <v>0</v>
      </c>
      <c r="J100" s="16" t="s">
        <v>48</v>
      </c>
      <c r="K100" s="15"/>
      <c r="L100" s="5" t="s">
        <v>33</v>
      </c>
      <c r="M100" s="5" t="s">
        <v>43</v>
      </c>
      <c r="N100" s="5" t="s">
        <v>40</v>
      </c>
      <c r="O100" s="26"/>
    </row>
    <row r="101" spans="1:15" ht="25.5" customHeight="1" x14ac:dyDescent="0.25">
      <c r="A101" s="28">
        <v>89</v>
      </c>
      <c r="B101" s="8" t="s">
        <v>83</v>
      </c>
      <c r="C101" s="23" t="s">
        <v>84</v>
      </c>
      <c r="D101" s="10" t="s">
        <v>6</v>
      </c>
      <c r="E101" s="15">
        <v>44231</v>
      </c>
      <c r="F101" s="29" t="s">
        <v>51</v>
      </c>
      <c r="G101" s="10"/>
      <c r="H101" s="15">
        <v>44231</v>
      </c>
      <c r="I101" s="9">
        <f t="shared" si="1"/>
        <v>0</v>
      </c>
      <c r="J101" s="16" t="s">
        <v>48</v>
      </c>
      <c r="K101" s="15"/>
      <c r="L101" s="5" t="s">
        <v>33</v>
      </c>
      <c r="M101" s="5" t="s">
        <v>43</v>
      </c>
      <c r="N101" s="5" t="s">
        <v>40</v>
      </c>
      <c r="O101" s="26"/>
    </row>
    <row r="102" spans="1:15" ht="25.5" customHeight="1" x14ac:dyDescent="0.25">
      <c r="A102" s="27">
        <v>90</v>
      </c>
      <c r="B102" s="8" t="s">
        <v>83</v>
      </c>
      <c r="C102" s="23" t="s">
        <v>84</v>
      </c>
      <c r="D102" s="10" t="s">
        <v>6</v>
      </c>
      <c r="E102" s="15">
        <v>44231</v>
      </c>
      <c r="F102" s="29" t="s">
        <v>68</v>
      </c>
      <c r="G102" s="10"/>
      <c r="H102" s="15">
        <v>44231</v>
      </c>
      <c r="I102" s="9">
        <f t="shared" si="1"/>
        <v>0</v>
      </c>
      <c r="J102" s="16" t="s">
        <v>48</v>
      </c>
      <c r="K102" s="15"/>
      <c r="L102" s="5" t="s">
        <v>33</v>
      </c>
      <c r="M102" s="5" t="s">
        <v>43</v>
      </c>
      <c r="N102" s="5" t="s">
        <v>40</v>
      </c>
      <c r="O102" s="26"/>
    </row>
    <row r="103" spans="1:15" ht="25.5" customHeight="1" x14ac:dyDescent="0.25">
      <c r="A103" s="28">
        <v>91</v>
      </c>
      <c r="B103" s="8" t="s">
        <v>83</v>
      </c>
      <c r="C103" s="23" t="s">
        <v>84</v>
      </c>
      <c r="D103" s="10" t="s">
        <v>5</v>
      </c>
      <c r="E103" s="15">
        <v>44231</v>
      </c>
      <c r="F103" s="29" t="s">
        <v>68</v>
      </c>
      <c r="G103" s="10"/>
      <c r="H103" s="15">
        <v>44231</v>
      </c>
      <c r="I103" s="9">
        <f t="shared" si="1"/>
        <v>0</v>
      </c>
      <c r="J103" s="16" t="s">
        <v>48</v>
      </c>
      <c r="K103" s="15"/>
      <c r="L103" s="5" t="s">
        <v>31</v>
      </c>
      <c r="M103" s="5" t="s">
        <v>43</v>
      </c>
      <c r="N103" s="5" t="s">
        <v>40</v>
      </c>
      <c r="O103" s="26"/>
    </row>
    <row r="104" spans="1:15" ht="25.5" customHeight="1" x14ac:dyDescent="0.25">
      <c r="A104" s="27">
        <v>92</v>
      </c>
      <c r="B104" s="8" t="s">
        <v>83</v>
      </c>
      <c r="C104" s="23" t="s">
        <v>84</v>
      </c>
      <c r="D104" s="10" t="s">
        <v>5</v>
      </c>
      <c r="E104" s="15">
        <v>44231</v>
      </c>
      <c r="F104" s="29" t="s">
        <v>68</v>
      </c>
      <c r="G104" s="10"/>
      <c r="H104" s="15">
        <v>44231</v>
      </c>
      <c r="I104" s="9">
        <f t="shared" si="1"/>
        <v>0</v>
      </c>
      <c r="J104" s="16" t="s">
        <v>48</v>
      </c>
      <c r="K104" s="15"/>
      <c r="L104" s="5" t="s">
        <v>31</v>
      </c>
      <c r="M104" s="5" t="s">
        <v>43</v>
      </c>
      <c r="N104" s="5" t="s">
        <v>40</v>
      </c>
      <c r="O104" s="26"/>
    </row>
    <row r="105" spans="1:15" ht="25.5" customHeight="1" x14ac:dyDescent="0.25">
      <c r="A105" s="28">
        <v>93</v>
      </c>
      <c r="B105" s="8" t="s">
        <v>83</v>
      </c>
      <c r="C105" s="23" t="s">
        <v>84</v>
      </c>
      <c r="D105" s="10" t="s">
        <v>6</v>
      </c>
      <c r="E105" s="15">
        <v>44231</v>
      </c>
      <c r="F105" s="29" t="s">
        <v>68</v>
      </c>
      <c r="G105" s="10"/>
      <c r="H105" s="15">
        <v>44231</v>
      </c>
      <c r="I105" s="9">
        <f t="shared" si="1"/>
        <v>0</v>
      </c>
      <c r="J105" s="16" t="s">
        <v>48</v>
      </c>
      <c r="K105" s="15"/>
      <c r="L105" s="5" t="s">
        <v>31</v>
      </c>
      <c r="M105" s="5" t="s">
        <v>43</v>
      </c>
      <c r="N105" s="5" t="s">
        <v>40</v>
      </c>
      <c r="O105" s="26"/>
    </row>
    <row r="106" spans="1:15" ht="25.5" customHeight="1" x14ac:dyDescent="0.25">
      <c r="A106" s="27">
        <v>94</v>
      </c>
      <c r="B106" s="8" t="s">
        <v>83</v>
      </c>
      <c r="C106" s="23" t="s">
        <v>84</v>
      </c>
      <c r="D106" s="10" t="s">
        <v>6</v>
      </c>
      <c r="E106" s="15">
        <v>44231</v>
      </c>
      <c r="F106" s="29" t="s">
        <v>68</v>
      </c>
      <c r="G106" s="10"/>
      <c r="H106" s="15">
        <v>44231</v>
      </c>
      <c r="I106" s="9">
        <f t="shared" si="1"/>
        <v>0</v>
      </c>
      <c r="J106" s="16" t="s">
        <v>48</v>
      </c>
      <c r="K106" s="15"/>
      <c r="L106" s="5" t="s">
        <v>31</v>
      </c>
      <c r="M106" s="5" t="s">
        <v>43</v>
      </c>
      <c r="N106" s="5" t="s">
        <v>40</v>
      </c>
      <c r="O106" s="26"/>
    </row>
    <row r="107" spans="1:15" ht="25.5" customHeight="1" x14ac:dyDescent="0.25">
      <c r="A107" s="28">
        <v>95</v>
      </c>
      <c r="B107" s="8" t="s">
        <v>83</v>
      </c>
      <c r="C107" s="23" t="s">
        <v>84</v>
      </c>
      <c r="D107" s="10" t="s">
        <v>5</v>
      </c>
      <c r="E107" s="15">
        <v>44232</v>
      </c>
      <c r="F107" s="29" t="s">
        <v>68</v>
      </c>
      <c r="G107" s="10"/>
      <c r="H107" s="15">
        <v>44232</v>
      </c>
      <c r="I107" s="9">
        <f t="shared" si="1"/>
        <v>0</v>
      </c>
      <c r="J107" s="16" t="s">
        <v>48</v>
      </c>
      <c r="K107" s="15"/>
      <c r="L107" s="5" t="s">
        <v>33</v>
      </c>
      <c r="M107" s="5" t="s">
        <v>43</v>
      </c>
      <c r="N107" s="5" t="s">
        <v>40</v>
      </c>
      <c r="O107" s="26"/>
    </row>
    <row r="108" spans="1:15" ht="25.5" customHeight="1" x14ac:dyDescent="0.25">
      <c r="A108" s="27">
        <v>96</v>
      </c>
      <c r="B108" s="8" t="s">
        <v>83</v>
      </c>
      <c r="C108" s="23" t="s">
        <v>84</v>
      </c>
      <c r="D108" s="10" t="s">
        <v>6</v>
      </c>
      <c r="E108" s="15">
        <v>44232</v>
      </c>
      <c r="F108" s="29" t="s">
        <v>68</v>
      </c>
      <c r="G108" s="10"/>
      <c r="H108" s="15">
        <v>44232</v>
      </c>
      <c r="I108" s="9">
        <f t="shared" si="1"/>
        <v>0</v>
      </c>
      <c r="J108" s="16" t="s">
        <v>48</v>
      </c>
      <c r="K108" s="15"/>
      <c r="L108" s="5" t="s">
        <v>33</v>
      </c>
      <c r="M108" s="5" t="s">
        <v>43</v>
      </c>
      <c r="N108" s="5" t="s">
        <v>40</v>
      </c>
      <c r="O108" s="26"/>
    </row>
    <row r="109" spans="1:15" ht="25.5" customHeight="1" x14ac:dyDescent="0.25">
      <c r="A109" s="28">
        <v>97</v>
      </c>
      <c r="B109" s="8" t="s">
        <v>83</v>
      </c>
      <c r="C109" s="23" t="s">
        <v>84</v>
      </c>
      <c r="D109" s="10" t="s">
        <v>5</v>
      </c>
      <c r="E109" s="15">
        <v>44232</v>
      </c>
      <c r="F109" s="29" t="s">
        <v>68</v>
      </c>
      <c r="G109" s="10"/>
      <c r="H109" s="15">
        <v>44232</v>
      </c>
      <c r="I109" s="9">
        <f t="shared" si="1"/>
        <v>0</v>
      </c>
      <c r="J109" s="16" t="s">
        <v>48</v>
      </c>
      <c r="K109" s="15"/>
      <c r="L109" s="5" t="s">
        <v>33</v>
      </c>
      <c r="M109" s="5" t="s">
        <v>43</v>
      </c>
      <c r="N109" s="5" t="s">
        <v>40</v>
      </c>
      <c r="O109" s="26"/>
    </row>
    <row r="110" spans="1:15" ht="25.5" customHeight="1" x14ac:dyDescent="0.25">
      <c r="A110" s="27">
        <v>98</v>
      </c>
      <c r="B110" s="8" t="s">
        <v>83</v>
      </c>
      <c r="C110" s="23" t="s">
        <v>84</v>
      </c>
      <c r="D110" s="10" t="s">
        <v>5</v>
      </c>
      <c r="E110" s="15">
        <v>44232</v>
      </c>
      <c r="F110" s="29" t="s">
        <v>68</v>
      </c>
      <c r="G110" s="10"/>
      <c r="H110" s="15">
        <v>44232</v>
      </c>
      <c r="I110" s="9">
        <f t="shared" si="1"/>
        <v>0</v>
      </c>
      <c r="J110" s="16" t="s">
        <v>48</v>
      </c>
      <c r="K110" s="15"/>
      <c r="L110" s="5" t="s">
        <v>33</v>
      </c>
      <c r="M110" s="5" t="s">
        <v>43</v>
      </c>
      <c r="N110" s="5" t="s">
        <v>40</v>
      </c>
      <c r="O110" s="26"/>
    </row>
    <row r="111" spans="1:15" ht="25.5" customHeight="1" x14ac:dyDescent="0.25">
      <c r="A111" s="28">
        <v>99</v>
      </c>
      <c r="B111" s="8" t="s">
        <v>83</v>
      </c>
      <c r="C111" s="23" t="s">
        <v>84</v>
      </c>
      <c r="D111" s="10" t="s">
        <v>6</v>
      </c>
      <c r="E111" s="15">
        <v>44232</v>
      </c>
      <c r="F111" s="29" t="s">
        <v>68</v>
      </c>
      <c r="G111" s="10"/>
      <c r="H111" s="15">
        <v>44232</v>
      </c>
      <c r="I111" s="9">
        <f t="shared" si="1"/>
        <v>0</v>
      </c>
      <c r="J111" s="16" t="s">
        <v>48</v>
      </c>
      <c r="K111" s="15"/>
      <c r="L111" s="5" t="s">
        <v>33</v>
      </c>
      <c r="M111" s="5" t="s">
        <v>43</v>
      </c>
      <c r="N111" s="5" t="s">
        <v>40</v>
      </c>
      <c r="O111" s="26"/>
    </row>
    <row r="112" spans="1:15" ht="25.5" customHeight="1" x14ac:dyDescent="0.25">
      <c r="A112" s="27">
        <v>100</v>
      </c>
      <c r="B112" s="8" t="s">
        <v>83</v>
      </c>
      <c r="C112" s="23" t="s">
        <v>84</v>
      </c>
      <c r="D112" s="10" t="s">
        <v>6</v>
      </c>
      <c r="E112" s="15">
        <v>44232</v>
      </c>
      <c r="F112" s="29" t="s">
        <v>68</v>
      </c>
      <c r="G112" s="10"/>
      <c r="H112" s="15">
        <v>44232</v>
      </c>
      <c r="I112" s="9">
        <f t="shared" si="1"/>
        <v>0</v>
      </c>
      <c r="J112" s="16" t="s">
        <v>48</v>
      </c>
      <c r="K112" s="15"/>
      <c r="L112" s="5" t="s">
        <v>33</v>
      </c>
      <c r="M112" s="5" t="s">
        <v>43</v>
      </c>
      <c r="N112" s="5" t="s">
        <v>40</v>
      </c>
      <c r="O112" s="26"/>
    </row>
    <row r="113" spans="1:15" ht="25.5" customHeight="1" x14ac:dyDescent="0.25">
      <c r="A113" s="28">
        <v>101</v>
      </c>
      <c r="B113" s="8" t="s">
        <v>83</v>
      </c>
      <c r="C113" s="23" t="s">
        <v>84</v>
      </c>
      <c r="D113" s="10" t="s">
        <v>5</v>
      </c>
      <c r="E113" s="15">
        <v>44232</v>
      </c>
      <c r="F113" s="29" t="s">
        <v>51</v>
      </c>
      <c r="G113" s="10"/>
      <c r="H113" s="22">
        <v>44256</v>
      </c>
      <c r="I113" s="9">
        <f t="shared" ref="I113:I140" si="2">IF(OR(E113=0,H113=0),"",H113-E113)</f>
        <v>24</v>
      </c>
      <c r="J113" s="16" t="s">
        <v>47</v>
      </c>
      <c r="K113" s="15">
        <v>44252</v>
      </c>
      <c r="L113" s="5" t="s">
        <v>32</v>
      </c>
      <c r="M113" s="5" t="s">
        <v>43</v>
      </c>
      <c r="N113" s="5" t="s">
        <v>40</v>
      </c>
      <c r="O113" s="26"/>
    </row>
    <row r="114" spans="1:15" ht="25.5" customHeight="1" x14ac:dyDescent="0.25">
      <c r="A114" s="27">
        <v>102</v>
      </c>
      <c r="B114" s="8" t="s">
        <v>83</v>
      </c>
      <c r="C114" s="23" t="s">
        <v>84</v>
      </c>
      <c r="D114" s="10" t="s">
        <v>5</v>
      </c>
      <c r="E114" s="15">
        <v>44232</v>
      </c>
      <c r="F114" s="29" t="s">
        <v>68</v>
      </c>
      <c r="G114" s="10"/>
      <c r="H114" s="15">
        <v>44232</v>
      </c>
      <c r="I114" s="9">
        <f t="shared" si="2"/>
        <v>0</v>
      </c>
      <c r="J114" s="16" t="s">
        <v>48</v>
      </c>
      <c r="K114" s="15"/>
      <c r="L114" s="5" t="s">
        <v>32</v>
      </c>
      <c r="M114" s="5" t="s">
        <v>43</v>
      </c>
      <c r="N114" s="5" t="s">
        <v>40</v>
      </c>
      <c r="O114" s="26"/>
    </row>
    <row r="115" spans="1:15" ht="25.5" customHeight="1" x14ac:dyDescent="0.25">
      <c r="A115" s="28">
        <v>103</v>
      </c>
      <c r="B115" s="8" t="s">
        <v>83</v>
      </c>
      <c r="C115" s="23" t="s">
        <v>85</v>
      </c>
      <c r="D115" s="10" t="s">
        <v>6</v>
      </c>
      <c r="E115" s="15">
        <v>44236</v>
      </c>
      <c r="F115" s="29" t="s">
        <v>57</v>
      </c>
      <c r="G115" s="10"/>
      <c r="H115" s="15"/>
      <c r="I115" s="9" t="str">
        <f t="shared" si="2"/>
        <v/>
      </c>
      <c r="J115" s="16" t="s">
        <v>47</v>
      </c>
      <c r="K115" s="15">
        <v>44252</v>
      </c>
      <c r="L115" s="5" t="s">
        <v>32</v>
      </c>
      <c r="M115" s="5" t="s">
        <v>44</v>
      </c>
      <c r="N115" s="5" t="s">
        <v>42</v>
      </c>
      <c r="O115" s="26"/>
    </row>
    <row r="116" spans="1:15" ht="25.5" customHeight="1" x14ac:dyDescent="0.25">
      <c r="A116" s="27">
        <v>104</v>
      </c>
      <c r="B116" s="8" t="s">
        <v>83</v>
      </c>
      <c r="C116" s="23" t="s">
        <v>84</v>
      </c>
      <c r="D116" s="10" t="s">
        <v>6</v>
      </c>
      <c r="E116" s="15">
        <v>44236</v>
      </c>
      <c r="F116" s="29" t="s">
        <v>68</v>
      </c>
      <c r="G116" s="10"/>
      <c r="H116" s="15">
        <v>44236</v>
      </c>
      <c r="I116" s="9">
        <f t="shared" si="2"/>
        <v>0</v>
      </c>
      <c r="J116" s="16" t="s">
        <v>48</v>
      </c>
      <c r="K116" s="15"/>
      <c r="L116" s="5" t="s">
        <v>32</v>
      </c>
      <c r="M116" s="5" t="s">
        <v>43</v>
      </c>
      <c r="N116" s="5" t="s">
        <v>42</v>
      </c>
      <c r="O116" s="26"/>
    </row>
    <row r="117" spans="1:15" ht="25.5" customHeight="1" x14ac:dyDescent="0.25">
      <c r="A117" s="28">
        <v>105</v>
      </c>
      <c r="B117" s="8" t="s">
        <v>83</v>
      </c>
      <c r="C117" s="23" t="s">
        <v>84</v>
      </c>
      <c r="D117" s="10" t="s">
        <v>4</v>
      </c>
      <c r="E117" s="15">
        <v>44236</v>
      </c>
      <c r="F117" s="29" t="s">
        <v>51</v>
      </c>
      <c r="G117" s="10"/>
      <c r="H117" s="15">
        <v>44237</v>
      </c>
      <c r="I117" s="9">
        <f t="shared" si="2"/>
        <v>1</v>
      </c>
      <c r="J117" s="16" t="s">
        <v>48</v>
      </c>
      <c r="K117" s="15"/>
      <c r="L117" s="5" t="s">
        <v>32</v>
      </c>
      <c r="M117" s="5" t="s">
        <v>43</v>
      </c>
      <c r="N117" s="5" t="s">
        <v>42</v>
      </c>
      <c r="O117" s="26"/>
    </row>
    <row r="118" spans="1:15" ht="25.5" customHeight="1" x14ac:dyDescent="0.25">
      <c r="A118" s="27">
        <v>106</v>
      </c>
      <c r="B118" s="8" t="s">
        <v>83</v>
      </c>
      <c r="C118" s="23" t="s">
        <v>84</v>
      </c>
      <c r="D118" s="10" t="s">
        <v>6</v>
      </c>
      <c r="E118" s="15">
        <v>44236</v>
      </c>
      <c r="F118" s="29" t="s">
        <v>68</v>
      </c>
      <c r="G118" s="10"/>
      <c r="H118" s="15">
        <v>44236</v>
      </c>
      <c r="I118" s="9">
        <f t="shared" si="2"/>
        <v>0</v>
      </c>
      <c r="J118" s="16" t="s">
        <v>48</v>
      </c>
      <c r="K118" s="15"/>
      <c r="L118" s="5" t="s">
        <v>32</v>
      </c>
      <c r="M118" s="5" t="s">
        <v>43</v>
      </c>
      <c r="N118" s="5" t="s">
        <v>42</v>
      </c>
      <c r="O118" s="26"/>
    </row>
    <row r="119" spans="1:15" ht="25.5" customHeight="1" x14ac:dyDescent="0.25">
      <c r="A119" s="28">
        <v>107</v>
      </c>
      <c r="B119" s="8" t="s">
        <v>83</v>
      </c>
      <c r="C119" s="23" t="s">
        <v>84</v>
      </c>
      <c r="D119" s="10" t="s">
        <v>6</v>
      </c>
      <c r="E119" s="15">
        <v>44236</v>
      </c>
      <c r="F119" s="29" t="s">
        <v>57</v>
      </c>
      <c r="G119" s="10"/>
      <c r="H119" s="15">
        <v>44243</v>
      </c>
      <c r="I119" s="9">
        <f t="shared" si="2"/>
        <v>7</v>
      </c>
      <c r="J119" s="16" t="s">
        <v>48</v>
      </c>
      <c r="K119" s="15"/>
      <c r="L119" s="5" t="s">
        <v>32</v>
      </c>
      <c r="M119" s="5" t="s">
        <v>44</v>
      </c>
      <c r="N119" s="5" t="s">
        <v>42</v>
      </c>
      <c r="O119" s="26"/>
    </row>
    <row r="120" spans="1:15" ht="25.5" customHeight="1" x14ac:dyDescent="0.25">
      <c r="A120" s="27">
        <v>108</v>
      </c>
      <c r="B120" s="8" t="s">
        <v>83</v>
      </c>
      <c r="C120" s="23" t="s">
        <v>84</v>
      </c>
      <c r="D120" s="10" t="s">
        <v>4</v>
      </c>
      <c r="E120" s="15">
        <v>44236</v>
      </c>
      <c r="F120" s="29" t="s">
        <v>56</v>
      </c>
      <c r="G120" s="10"/>
      <c r="H120" s="15">
        <v>44239</v>
      </c>
      <c r="I120" s="9">
        <f t="shared" si="2"/>
        <v>3</v>
      </c>
      <c r="J120" s="16" t="s">
        <v>48</v>
      </c>
      <c r="K120" s="15"/>
      <c r="L120" s="5" t="s">
        <v>32</v>
      </c>
      <c r="M120" s="5" t="s">
        <v>43</v>
      </c>
      <c r="N120" s="5" t="s">
        <v>42</v>
      </c>
      <c r="O120" s="26"/>
    </row>
    <row r="121" spans="1:15" ht="25.5" customHeight="1" x14ac:dyDescent="0.25">
      <c r="A121" s="28">
        <v>109</v>
      </c>
      <c r="B121" s="8" t="s">
        <v>83</v>
      </c>
      <c r="C121" s="23" t="s">
        <v>84</v>
      </c>
      <c r="D121" s="10" t="s">
        <v>4</v>
      </c>
      <c r="E121" s="15">
        <v>44236</v>
      </c>
      <c r="F121" s="29" t="s">
        <v>68</v>
      </c>
      <c r="G121" s="10"/>
      <c r="H121" s="15">
        <v>44236</v>
      </c>
      <c r="I121" s="9">
        <f t="shared" si="2"/>
        <v>0</v>
      </c>
      <c r="J121" s="16" t="s">
        <v>48</v>
      </c>
      <c r="K121" s="15"/>
      <c r="L121" s="5" t="s">
        <v>32</v>
      </c>
      <c r="M121" s="5" t="s">
        <v>43</v>
      </c>
      <c r="N121" s="5" t="s">
        <v>42</v>
      </c>
      <c r="O121" s="26"/>
    </row>
    <row r="122" spans="1:15" ht="25.5" customHeight="1" x14ac:dyDescent="0.25">
      <c r="A122" s="27">
        <v>110</v>
      </c>
      <c r="B122" s="8" t="s">
        <v>83</v>
      </c>
      <c r="C122" s="23" t="s">
        <v>84</v>
      </c>
      <c r="D122" s="10" t="s">
        <v>6</v>
      </c>
      <c r="E122" s="15">
        <v>44236</v>
      </c>
      <c r="F122" s="29" t="s">
        <v>68</v>
      </c>
      <c r="G122" s="10"/>
      <c r="H122" s="15">
        <v>44236</v>
      </c>
      <c r="I122" s="9">
        <f t="shared" si="2"/>
        <v>0</v>
      </c>
      <c r="J122" s="16" t="s">
        <v>48</v>
      </c>
      <c r="K122" s="15"/>
      <c r="L122" s="5" t="s">
        <v>32</v>
      </c>
      <c r="M122" s="5" t="s">
        <v>43</v>
      </c>
      <c r="N122" s="5" t="s">
        <v>40</v>
      </c>
      <c r="O122" s="26"/>
    </row>
    <row r="123" spans="1:15" ht="25.5" customHeight="1" x14ac:dyDescent="0.25">
      <c r="A123" s="28">
        <v>111</v>
      </c>
      <c r="B123" s="8" t="s">
        <v>83</v>
      </c>
      <c r="C123" s="23" t="s">
        <v>84</v>
      </c>
      <c r="D123" s="10" t="s">
        <v>5</v>
      </c>
      <c r="E123" s="15">
        <v>44236</v>
      </c>
      <c r="F123" s="29" t="s">
        <v>68</v>
      </c>
      <c r="G123" s="10"/>
      <c r="H123" s="15">
        <v>44236</v>
      </c>
      <c r="I123" s="9">
        <f t="shared" si="2"/>
        <v>0</v>
      </c>
      <c r="J123" s="16" t="s">
        <v>48</v>
      </c>
      <c r="K123" s="15"/>
      <c r="L123" s="5" t="s">
        <v>32</v>
      </c>
      <c r="M123" s="5" t="s">
        <v>43</v>
      </c>
      <c r="N123" s="5" t="s">
        <v>40</v>
      </c>
      <c r="O123" s="26"/>
    </row>
    <row r="124" spans="1:15" ht="25.5" customHeight="1" x14ac:dyDescent="0.25">
      <c r="A124" s="27">
        <v>112</v>
      </c>
      <c r="B124" s="8" t="s">
        <v>83</v>
      </c>
      <c r="C124" s="23" t="s">
        <v>84</v>
      </c>
      <c r="D124" s="10" t="s">
        <v>5</v>
      </c>
      <c r="E124" s="15">
        <v>44236</v>
      </c>
      <c r="F124" s="29" t="s">
        <v>68</v>
      </c>
      <c r="G124" s="10"/>
      <c r="H124" s="15">
        <v>44236</v>
      </c>
      <c r="I124" s="9">
        <f t="shared" si="2"/>
        <v>0</v>
      </c>
      <c r="J124" s="16" t="s">
        <v>48</v>
      </c>
      <c r="K124" s="15"/>
      <c r="L124" s="5" t="s">
        <v>32</v>
      </c>
      <c r="M124" s="5" t="s">
        <v>43</v>
      </c>
      <c r="N124" s="5" t="s">
        <v>40</v>
      </c>
      <c r="O124" s="26"/>
    </row>
    <row r="125" spans="1:15" ht="25.5" customHeight="1" x14ac:dyDescent="0.25">
      <c r="A125" s="28">
        <v>113</v>
      </c>
      <c r="B125" s="8" t="s">
        <v>83</v>
      </c>
      <c r="C125" s="23" t="s">
        <v>84</v>
      </c>
      <c r="D125" s="10" t="s">
        <v>6</v>
      </c>
      <c r="E125" s="15">
        <v>44236</v>
      </c>
      <c r="F125" s="29" t="s">
        <v>68</v>
      </c>
      <c r="G125" s="10"/>
      <c r="H125" s="15">
        <v>44236</v>
      </c>
      <c r="I125" s="9">
        <f t="shared" si="2"/>
        <v>0</v>
      </c>
      <c r="J125" s="16" t="s">
        <v>48</v>
      </c>
      <c r="K125" s="15"/>
      <c r="L125" s="5" t="s">
        <v>32</v>
      </c>
      <c r="M125" s="5" t="s">
        <v>43</v>
      </c>
      <c r="N125" s="5" t="s">
        <v>42</v>
      </c>
      <c r="O125" s="26"/>
    </row>
    <row r="126" spans="1:15" ht="25.5" customHeight="1" x14ac:dyDescent="0.25">
      <c r="A126" s="27">
        <v>114</v>
      </c>
      <c r="B126" s="8" t="s">
        <v>83</v>
      </c>
      <c r="C126" s="23" t="s">
        <v>84</v>
      </c>
      <c r="D126" s="10" t="s">
        <v>6</v>
      </c>
      <c r="E126" s="15">
        <v>44236</v>
      </c>
      <c r="F126" s="29" t="s">
        <v>68</v>
      </c>
      <c r="G126" s="10"/>
      <c r="H126" s="15">
        <v>44236</v>
      </c>
      <c r="I126" s="9">
        <f t="shared" si="2"/>
        <v>0</v>
      </c>
      <c r="J126" s="16" t="s">
        <v>48</v>
      </c>
      <c r="K126" s="15"/>
      <c r="L126" s="5" t="s">
        <v>32</v>
      </c>
      <c r="M126" s="5" t="s">
        <v>43</v>
      </c>
      <c r="N126" s="5" t="s">
        <v>42</v>
      </c>
      <c r="O126" s="26"/>
    </row>
    <row r="127" spans="1:15" ht="25.5" customHeight="1" x14ac:dyDescent="0.25">
      <c r="A127" s="28">
        <v>115</v>
      </c>
      <c r="B127" s="8" t="s">
        <v>83</v>
      </c>
      <c r="C127" s="23" t="s">
        <v>84</v>
      </c>
      <c r="D127" s="10" t="s">
        <v>4</v>
      </c>
      <c r="E127" s="15">
        <v>44236</v>
      </c>
      <c r="F127" s="29" t="s">
        <v>51</v>
      </c>
      <c r="G127" s="10"/>
      <c r="H127" s="15">
        <v>44258</v>
      </c>
      <c r="I127" s="9">
        <f t="shared" si="2"/>
        <v>22</v>
      </c>
      <c r="J127" s="16" t="s">
        <v>47</v>
      </c>
      <c r="K127" s="15">
        <v>44252</v>
      </c>
      <c r="L127" s="5" t="s">
        <v>32</v>
      </c>
      <c r="M127" s="5" t="s">
        <v>43</v>
      </c>
      <c r="N127" s="5" t="s">
        <v>40</v>
      </c>
      <c r="O127" s="26"/>
    </row>
    <row r="128" spans="1:15" ht="25.5" customHeight="1" x14ac:dyDescent="0.25">
      <c r="A128" s="27">
        <v>116</v>
      </c>
      <c r="B128" s="8" t="s">
        <v>83</v>
      </c>
      <c r="C128" s="23" t="s">
        <v>84</v>
      </c>
      <c r="D128" s="10" t="s">
        <v>6</v>
      </c>
      <c r="E128" s="15">
        <v>44236</v>
      </c>
      <c r="F128" s="29" t="s">
        <v>68</v>
      </c>
      <c r="G128" s="10"/>
      <c r="H128" s="15">
        <v>44236</v>
      </c>
      <c r="I128" s="9">
        <f t="shared" si="2"/>
        <v>0</v>
      </c>
      <c r="J128" s="16" t="s">
        <v>48</v>
      </c>
      <c r="K128" s="15"/>
      <c r="L128" s="5" t="s">
        <v>32</v>
      </c>
      <c r="M128" s="5" t="s">
        <v>43</v>
      </c>
      <c r="N128" s="5" t="s">
        <v>42</v>
      </c>
      <c r="O128" s="26"/>
    </row>
    <row r="129" spans="1:15" ht="25.5" customHeight="1" x14ac:dyDescent="0.25">
      <c r="A129" s="28">
        <v>117</v>
      </c>
      <c r="B129" s="8" t="s">
        <v>83</v>
      </c>
      <c r="C129" s="23" t="s">
        <v>84</v>
      </c>
      <c r="D129" s="10" t="s">
        <v>5</v>
      </c>
      <c r="E129" s="15">
        <v>44236</v>
      </c>
      <c r="F129" s="29" t="s">
        <v>68</v>
      </c>
      <c r="G129" s="10"/>
      <c r="H129" s="15">
        <v>44236</v>
      </c>
      <c r="I129" s="9">
        <f t="shared" si="2"/>
        <v>0</v>
      </c>
      <c r="J129" s="16" t="s">
        <v>48</v>
      </c>
      <c r="K129" s="15"/>
      <c r="L129" s="5" t="s">
        <v>32</v>
      </c>
      <c r="M129" s="5" t="s">
        <v>43</v>
      </c>
      <c r="N129" s="5" t="s">
        <v>40</v>
      </c>
      <c r="O129" s="26"/>
    </row>
    <row r="130" spans="1:15" ht="25.5" customHeight="1" x14ac:dyDescent="0.25">
      <c r="A130" s="27">
        <v>118</v>
      </c>
      <c r="B130" s="8" t="s">
        <v>83</v>
      </c>
      <c r="C130" s="23" t="s">
        <v>84</v>
      </c>
      <c r="D130" s="10" t="s">
        <v>6</v>
      </c>
      <c r="E130" s="15">
        <v>44236</v>
      </c>
      <c r="F130" s="29" t="s">
        <v>68</v>
      </c>
      <c r="G130" s="10"/>
      <c r="H130" s="15">
        <v>44236</v>
      </c>
      <c r="I130" s="9">
        <f t="shared" si="2"/>
        <v>0</v>
      </c>
      <c r="J130" s="16" t="s">
        <v>48</v>
      </c>
      <c r="K130" s="15"/>
      <c r="L130" s="5" t="s">
        <v>32</v>
      </c>
      <c r="M130" s="5" t="s">
        <v>43</v>
      </c>
      <c r="N130" s="5" t="s">
        <v>42</v>
      </c>
      <c r="O130" s="26"/>
    </row>
    <row r="131" spans="1:15" ht="25.5" customHeight="1" x14ac:dyDescent="0.25">
      <c r="A131" s="28">
        <v>119</v>
      </c>
      <c r="B131" s="8" t="s">
        <v>83</v>
      </c>
      <c r="C131" s="23" t="s">
        <v>84</v>
      </c>
      <c r="D131" s="10" t="s">
        <v>4</v>
      </c>
      <c r="E131" s="15">
        <v>44236</v>
      </c>
      <c r="F131" s="29" t="s">
        <v>53</v>
      </c>
      <c r="G131" s="10"/>
      <c r="H131" s="15">
        <v>44254</v>
      </c>
      <c r="I131" s="9">
        <f t="shared" si="2"/>
        <v>18</v>
      </c>
      <c r="J131" s="16" t="s">
        <v>47</v>
      </c>
      <c r="K131" s="15">
        <v>44252</v>
      </c>
      <c r="L131" s="5" t="s">
        <v>32</v>
      </c>
      <c r="M131" s="5" t="s">
        <v>43</v>
      </c>
      <c r="N131" s="5" t="s">
        <v>42</v>
      </c>
      <c r="O131" s="26"/>
    </row>
    <row r="132" spans="1:15" ht="25.5" customHeight="1" x14ac:dyDescent="0.25">
      <c r="A132" s="27">
        <v>120</v>
      </c>
      <c r="B132" s="8" t="s">
        <v>83</v>
      </c>
      <c r="C132" s="23" t="s">
        <v>84</v>
      </c>
      <c r="D132" s="10" t="s">
        <v>5</v>
      </c>
      <c r="E132" s="15">
        <v>44236</v>
      </c>
      <c r="F132" s="29" t="s">
        <v>68</v>
      </c>
      <c r="G132" s="10"/>
      <c r="H132" s="15">
        <v>44236</v>
      </c>
      <c r="I132" s="9">
        <f t="shared" si="2"/>
        <v>0</v>
      </c>
      <c r="J132" s="16" t="s">
        <v>48</v>
      </c>
      <c r="K132" s="15"/>
      <c r="L132" s="5" t="s">
        <v>32</v>
      </c>
      <c r="M132" s="5" t="s">
        <v>43</v>
      </c>
      <c r="N132" s="5" t="s">
        <v>40</v>
      </c>
      <c r="O132" s="26"/>
    </row>
    <row r="133" spans="1:15" ht="25.5" customHeight="1" x14ac:dyDescent="0.25">
      <c r="A133" s="28">
        <v>121</v>
      </c>
      <c r="B133" s="8" t="s">
        <v>83</v>
      </c>
      <c r="C133" s="23" t="s">
        <v>84</v>
      </c>
      <c r="D133" s="10" t="s">
        <v>5</v>
      </c>
      <c r="E133" s="15">
        <v>44236</v>
      </c>
      <c r="F133" s="29" t="s">
        <v>68</v>
      </c>
      <c r="G133" s="10"/>
      <c r="H133" s="15">
        <v>44236</v>
      </c>
      <c r="I133" s="9">
        <f t="shared" si="2"/>
        <v>0</v>
      </c>
      <c r="J133" s="16" t="s">
        <v>48</v>
      </c>
      <c r="K133" s="15"/>
      <c r="L133" s="5" t="s">
        <v>32</v>
      </c>
      <c r="M133" s="5" t="s">
        <v>43</v>
      </c>
      <c r="N133" s="5" t="s">
        <v>40</v>
      </c>
      <c r="O133" s="26"/>
    </row>
    <row r="134" spans="1:15" ht="25.5" customHeight="1" x14ac:dyDescent="0.25">
      <c r="A134" s="27">
        <v>122</v>
      </c>
      <c r="B134" s="8" t="s">
        <v>83</v>
      </c>
      <c r="C134" s="23" t="s">
        <v>84</v>
      </c>
      <c r="D134" s="10" t="s">
        <v>5</v>
      </c>
      <c r="E134" s="15">
        <v>44236</v>
      </c>
      <c r="F134" s="29" t="s">
        <v>68</v>
      </c>
      <c r="G134" s="10"/>
      <c r="H134" s="15">
        <v>44236</v>
      </c>
      <c r="I134" s="9">
        <f t="shared" si="2"/>
        <v>0</v>
      </c>
      <c r="J134" s="16" t="s">
        <v>48</v>
      </c>
      <c r="K134" s="15"/>
      <c r="L134" s="5" t="s">
        <v>32</v>
      </c>
      <c r="M134" s="5" t="s">
        <v>43</v>
      </c>
      <c r="N134" s="5" t="s">
        <v>40</v>
      </c>
      <c r="O134" s="26"/>
    </row>
    <row r="135" spans="1:15" ht="25.5" customHeight="1" x14ac:dyDescent="0.25">
      <c r="A135" s="28">
        <v>123</v>
      </c>
      <c r="B135" s="8" t="s">
        <v>83</v>
      </c>
      <c r="C135" s="23" t="s">
        <v>84</v>
      </c>
      <c r="D135" s="10" t="s">
        <v>5</v>
      </c>
      <c r="E135" s="15">
        <v>44236</v>
      </c>
      <c r="F135" s="29" t="s">
        <v>68</v>
      </c>
      <c r="G135" s="10"/>
      <c r="H135" s="15">
        <v>44236</v>
      </c>
      <c r="I135" s="9">
        <f t="shared" si="2"/>
        <v>0</v>
      </c>
      <c r="J135" s="16" t="s">
        <v>48</v>
      </c>
      <c r="K135" s="15"/>
      <c r="L135" s="5" t="s">
        <v>32</v>
      </c>
      <c r="M135" s="5" t="s">
        <v>43</v>
      </c>
      <c r="N135" s="5" t="s">
        <v>40</v>
      </c>
      <c r="O135" s="26"/>
    </row>
    <row r="136" spans="1:15" ht="25.5" customHeight="1" x14ac:dyDescent="0.25">
      <c r="A136" s="27">
        <v>124</v>
      </c>
      <c r="B136" s="8" t="s">
        <v>83</v>
      </c>
      <c r="C136" s="23" t="s">
        <v>84</v>
      </c>
      <c r="D136" s="10" t="s">
        <v>6</v>
      </c>
      <c r="E136" s="15">
        <v>44236</v>
      </c>
      <c r="F136" s="29" t="s">
        <v>68</v>
      </c>
      <c r="G136" s="10"/>
      <c r="H136" s="15">
        <v>44236</v>
      </c>
      <c r="I136" s="9">
        <f t="shared" si="2"/>
        <v>0</v>
      </c>
      <c r="J136" s="16" t="s">
        <v>48</v>
      </c>
      <c r="K136" s="15"/>
      <c r="L136" s="5" t="s">
        <v>31</v>
      </c>
      <c r="M136" s="5" t="s">
        <v>43</v>
      </c>
      <c r="N136" s="5" t="s">
        <v>40</v>
      </c>
      <c r="O136" s="26"/>
    </row>
    <row r="137" spans="1:15" ht="25.5" customHeight="1" x14ac:dyDescent="0.25">
      <c r="A137" s="28">
        <v>125</v>
      </c>
      <c r="B137" s="8" t="s">
        <v>83</v>
      </c>
      <c r="C137" s="23" t="s">
        <v>84</v>
      </c>
      <c r="D137" s="10" t="s">
        <v>6</v>
      </c>
      <c r="E137" s="15">
        <v>44236</v>
      </c>
      <c r="F137" s="29" t="s">
        <v>68</v>
      </c>
      <c r="G137" s="10"/>
      <c r="H137" s="15">
        <v>44236</v>
      </c>
      <c r="I137" s="9">
        <f t="shared" si="2"/>
        <v>0</v>
      </c>
      <c r="J137" s="16" t="s">
        <v>48</v>
      </c>
      <c r="K137" s="15"/>
      <c r="L137" s="5" t="s">
        <v>31</v>
      </c>
      <c r="M137" s="5" t="s">
        <v>43</v>
      </c>
      <c r="N137" s="5" t="s">
        <v>42</v>
      </c>
      <c r="O137" s="26"/>
    </row>
    <row r="138" spans="1:15" ht="25.5" customHeight="1" x14ac:dyDescent="0.25">
      <c r="A138" s="27">
        <v>126</v>
      </c>
      <c r="B138" s="8" t="s">
        <v>83</v>
      </c>
      <c r="C138" s="23" t="s">
        <v>84</v>
      </c>
      <c r="D138" s="10" t="s">
        <v>5</v>
      </c>
      <c r="E138" s="15">
        <v>44236</v>
      </c>
      <c r="F138" s="29" t="s">
        <v>68</v>
      </c>
      <c r="G138" s="10"/>
      <c r="H138" s="15">
        <v>44236</v>
      </c>
      <c r="I138" s="9">
        <f t="shared" si="2"/>
        <v>0</v>
      </c>
      <c r="J138" s="16" t="s">
        <v>48</v>
      </c>
      <c r="K138" s="15"/>
      <c r="L138" s="5" t="s">
        <v>31</v>
      </c>
      <c r="M138" s="5" t="s">
        <v>43</v>
      </c>
      <c r="N138" s="5" t="s">
        <v>40</v>
      </c>
      <c r="O138" s="26"/>
    </row>
    <row r="139" spans="1:15" ht="25.5" customHeight="1" x14ac:dyDescent="0.25">
      <c r="A139" s="28">
        <v>127</v>
      </c>
      <c r="B139" s="8" t="s">
        <v>83</v>
      </c>
      <c r="C139" s="23" t="s">
        <v>84</v>
      </c>
      <c r="D139" s="10" t="s">
        <v>6</v>
      </c>
      <c r="E139" s="15">
        <v>44236</v>
      </c>
      <c r="F139" s="29" t="s">
        <v>68</v>
      </c>
      <c r="G139" s="10"/>
      <c r="H139" s="15">
        <v>44236</v>
      </c>
      <c r="I139" s="9">
        <f t="shared" si="2"/>
        <v>0</v>
      </c>
      <c r="J139" s="16" t="s">
        <v>48</v>
      </c>
      <c r="K139" s="15"/>
      <c r="L139" s="5" t="s">
        <v>31</v>
      </c>
      <c r="M139" s="5" t="s">
        <v>43</v>
      </c>
      <c r="N139" s="5" t="s">
        <v>41</v>
      </c>
      <c r="O139" s="26"/>
    </row>
    <row r="140" spans="1:15" ht="25.5" customHeight="1" x14ac:dyDescent="0.25">
      <c r="A140" s="27">
        <v>128</v>
      </c>
      <c r="B140" s="8" t="s">
        <v>83</v>
      </c>
      <c r="C140" s="23" t="s">
        <v>84</v>
      </c>
      <c r="D140" s="10" t="s">
        <v>5</v>
      </c>
      <c r="E140" s="15">
        <v>44236</v>
      </c>
      <c r="F140" s="29" t="s">
        <v>68</v>
      </c>
      <c r="G140" s="10"/>
      <c r="H140" s="15">
        <v>44236</v>
      </c>
      <c r="I140" s="9">
        <f t="shared" si="2"/>
        <v>0</v>
      </c>
      <c r="J140" s="16" t="s">
        <v>48</v>
      </c>
      <c r="K140" s="15"/>
      <c r="L140" s="5" t="s">
        <v>31</v>
      </c>
      <c r="M140" s="5" t="s">
        <v>43</v>
      </c>
      <c r="N140" s="5" t="s">
        <v>40</v>
      </c>
      <c r="O140" s="26"/>
    </row>
    <row r="141" spans="1:15" ht="25.5" customHeight="1" x14ac:dyDescent="0.25">
      <c r="A141" s="28">
        <v>129</v>
      </c>
      <c r="B141" s="8" t="s">
        <v>83</v>
      </c>
      <c r="C141" s="23" t="s">
        <v>84</v>
      </c>
      <c r="D141" s="10" t="s">
        <v>4</v>
      </c>
      <c r="E141" s="15">
        <v>44237</v>
      </c>
      <c r="F141" s="29" t="s">
        <v>53</v>
      </c>
      <c r="G141" s="10"/>
      <c r="H141" s="15">
        <v>44254</v>
      </c>
      <c r="I141" s="9">
        <f t="shared" ref="I141:I143" si="3">IF(OR(E141=0,H141=0),"",H141-E141)</f>
        <v>17</v>
      </c>
      <c r="J141" s="16" t="s">
        <v>47</v>
      </c>
      <c r="K141" s="15">
        <v>44252</v>
      </c>
      <c r="L141" s="5" t="s">
        <v>32</v>
      </c>
      <c r="M141" s="5" t="s">
        <v>43</v>
      </c>
      <c r="N141" s="5" t="s">
        <v>42</v>
      </c>
      <c r="O141" s="26"/>
    </row>
    <row r="142" spans="1:15" ht="25.5" customHeight="1" x14ac:dyDescent="0.25">
      <c r="A142" s="27">
        <v>130</v>
      </c>
      <c r="B142" s="8" t="s">
        <v>83</v>
      </c>
      <c r="C142" s="23" t="s">
        <v>84</v>
      </c>
      <c r="D142" s="10" t="s">
        <v>4</v>
      </c>
      <c r="E142" s="15">
        <v>44237</v>
      </c>
      <c r="F142" s="29" t="s">
        <v>56</v>
      </c>
      <c r="G142" s="10"/>
      <c r="H142" s="15">
        <v>44239</v>
      </c>
      <c r="I142" s="9">
        <f t="shared" si="3"/>
        <v>2</v>
      </c>
      <c r="J142" s="16" t="s">
        <v>48</v>
      </c>
      <c r="K142" s="15"/>
      <c r="L142" s="5" t="s">
        <v>32</v>
      </c>
      <c r="M142" s="5" t="s">
        <v>43</v>
      </c>
      <c r="N142" s="5" t="s">
        <v>42</v>
      </c>
      <c r="O142" s="26"/>
    </row>
    <row r="143" spans="1:15" ht="25.5" customHeight="1" x14ac:dyDescent="0.25">
      <c r="A143" s="28">
        <v>131</v>
      </c>
      <c r="B143" s="8" t="s">
        <v>83</v>
      </c>
      <c r="C143" s="23" t="s">
        <v>84</v>
      </c>
      <c r="D143" s="10" t="s">
        <v>4</v>
      </c>
      <c r="E143" s="15">
        <v>44237</v>
      </c>
      <c r="F143" s="29" t="s">
        <v>51</v>
      </c>
      <c r="G143" s="10"/>
      <c r="H143" s="15">
        <v>44249</v>
      </c>
      <c r="I143" s="9">
        <f t="shared" si="3"/>
        <v>12</v>
      </c>
      <c r="J143" s="16" t="s">
        <v>48</v>
      </c>
      <c r="K143" s="15"/>
      <c r="L143" s="5" t="s">
        <v>32</v>
      </c>
      <c r="M143" s="5" t="s">
        <v>43</v>
      </c>
      <c r="N143" s="5" t="s">
        <v>42</v>
      </c>
      <c r="O143" s="26"/>
    </row>
    <row r="144" spans="1:15" ht="25.5" customHeight="1" x14ac:dyDescent="0.25">
      <c r="A144" s="27">
        <v>132</v>
      </c>
      <c r="B144" s="8" t="s">
        <v>83</v>
      </c>
      <c r="C144" s="23" t="s">
        <v>84</v>
      </c>
      <c r="D144" s="10" t="s">
        <v>4</v>
      </c>
      <c r="E144" s="15">
        <v>44237</v>
      </c>
      <c r="F144" s="29" t="s">
        <v>56</v>
      </c>
      <c r="G144" s="10"/>
      <c r="H144" s="15">
        <v>44237</v>
      </c>
      <c r="I144" s="9">
        <f t="shared" ref="I144:I207" si="4">IF(OR(E144=0,H144=0),"",H144-E144)</f>
        <v>0</v>
      </c>
      <c r="J144" s="16" t="s">
        <v>48</v>
      </c>
      <c r="K144" s="15"/>
      <c r="L144" s="5" t="s">
        <v>32</v>
      </c>
      <c r="M144" s="5" t="s">
        <v>43</v>
      </c>
      <c r="N144" s="5" t="s">
        <v>42</v>
      </c>
      <c r="O144" s="26"/>
    </row>
    <row r="145" spans="1:15" ht="25.5" customHeight="1" x14ac:dyDescent="0.25">
      <c r="A145" s="28">
        <v>133</v>
      </c>
      <c r="B145" s="8" t="s">
        <v>83</v>
      </c>
      <c r="C145" s="23" t="s">
        <v>84</v>
      </c>
      <c r="D145" s="10" t="s">
        <v>5</v>
      </c>
      <c r="E145" s="15">
        <v>44237</v>
      </c>
      <c r="F145" s="29" t="s">
        <v>68</v>
      </c>
      <c r="G145" s="10"/>
      <c r="H145" s="15">
        <v>44237</v>
      </c>
      <c r="I145" s="9">
        <f t="shared" si="4"/>
        <v>0</v>
      </c>
      <c r="J145" s="16" t="s">
        <v>48</v>
      </c>
      <c r="K145" s="15"/>
      <c r="L145" s="5" t="s">
        <v>32</v>
      </c>
      <c r="M145" s="5" t="s">
        <v>43</v>
      </c>
      <c r="N145" s="5" t="s">
        <v>40</v>
      </c>
      <c r="O145" s="26"/>
    </row>
    <row r="146" spans="1:15" ht="25.5" customHeight="1" x14ac:dyDescent="0.25">
      <c r="A146" s="27">
        <v>134</v>
      </c>
      <c r="B146" s="8" t="s">
        <v>83</v>
      </c>
      <c r="C146" s="23" t="s">
        <v>84</v>
      </c>
      <c r="D146" s="10" t="s">
        <v>5</v>
      </c>
      <c r="E146" s="15">
        <v>44237</v>
      </c>
      <c r="F146" s="29" t="s">
        <v>68</v>
      </c>
      <c r="G146" s="10"/>
      <c r="H146" s="15">
        <v>44237</v>
      </c>
      <c r="I146" s="9">
        <f t="shared" si="4"/>
        <v>0</v>
      </c>
      <c r="J146" s="16" t="s">
        <v>48</v>
      </c>
      <c r="K146" s="15"/>
      <c r="L146" s="5" t="s">
        <v>32</v>
      </c>
      <c r="M146" s="5" t="s">
        <v>43</v>
      </c>
      <c r="N146" s="5" t="s">
        <v>40</v>
      </c>
      <c r="O146" s="26"/>
    </row>
    <row r="147" spans="1:15" ht="25.5" customHeight="1" x14ac:dyDescent="0.25">
      <c r="A147" s="28">
        <v>135</v>
      </c>
      <c r="B147" s="8" t="s">
        <v>83</v>
      </c>
      <c r="C147" s="23" t="s">
        <v>84</v>
      </c>
      <c r="D147" s="10" t="s">
        <v>6</v>
      </c>
      <c r="E147" s="15">
        <v>44237</v>
      </c>
      <c r="F147" s="29" t="s">
        <v>51</v>
      </c>
      <c r="G147" s="10"/>
      <c r="H147" s="15">
        <v>44240</v>
      </c>
      <c r="I147" s="9">
        <f t="shared" si="4"/>
        <v>3</v>
      </c>
      <c r="J147" s="16" t="s">
        <v>48</v>
      </c>
      <c r="K147" s="15"/>
      <c r="L147" s="5" t="s">
        <v>32</v>
      </c>
      <c r="M147" s="5" t="s">
        <v>43</v>
      </c>
      <c r="N147" s="5" t="s">
        <v>42</v>
      </c>
      <c r="O147" s="26"/>
    </row>
    <row r="148" spans="1:15" ht="25.5" customHeight="1" x14ac:dyDescent="0.25">
      <c r="A148" s="27">
        <v>136</v>
      </c>
      <c r="B148" s="8" t="s">
        <v>83</v>
      </c>
      <c r="C148" s="23" t="s">
        <v>84</v>
      </c>
      <c r="D148" s="10" t="s">
        <v>5</v>
      </c>
      <c r="E148" s="15">
        <v>44237</v>
      </c>
      <c r="F148" s="29" t="s">
        <v>68</v>
      </c>
      <c r="G148" s="10"/>
      <c r="H148" s="15">
        <v>44237</v>
      </c>
      <c r="I148" s="9">
        <f t="shared" si="4"/>
        <v>0</v>
      </c>
      <c r="J148" s="16" t="s">
        <v>48</v>
      </c>
      <c r="K148" s="15"/>
      <c r="L148" s="5" t="s">
        <v>32</v>
      </c>
      <c r="M148" s="5" t="s">
        <v>43</v>
      </c>
      <c r="N148" s="5" t="s">
        <v>40</v>
      </c>
      <c r="O148" s="26"/>
    </row>
    <row r="149" spans="1:15" ht="25.5" customHeight="1" x14ac:dyDescent="0.25">
      <c r="A149" s="28">
        <v>137</v>
      </c>
      <c r="B149" s="8" t="s">
        <v>83</v>
      </c>
      <c r="C149" s="23" t="s">
        <v>84</v>
      </c>
      <c r="D149" s="10" t="s">
        <v>5</v>
      </c>
      <c r="E149" s="15">
        <v>44237</v>
      </c>
      <c r="F149" s="29"/>
      <c r="G149" s="10" t="s">
        <v>65</v>
      </c>
      <c r="H149" s="15">
        <v>44238</v>
      </c>
      <c r="I149" s="9">
        <f t="shared" si="4"/>
        <v>1</v>
      </c>
      <c r="J149" s="16" t="s">
        <v>48</v>
      </c>
      <c r="K149" s="15"/>
      <c r="L149" s="5" t="s">
        <v>32</v>
      </c>
      <c r="M149" s="5" t="s">
        <v>43</v>
      </c>
      <c r="N149" s="5" t="s">
        <v>40</v>
      </c>
      <c r="O149" s="26"/>
    </row>
    <row r="150" spans="1:15" ht="25.5" customHeight="1" x14ac:dyDescent="0.25">
      <c r="A150" s="27">
        <v>138</v>
      </c>
      <c r="B150" s="8" t="s">
        <v>83</v>
      </c>
      <c r="C150" s="23" t="s">
        <v>84</v>
      </c>
      <c r="D150" s="10" t="s">
        <v>5</v>
      </c>
      <c r="E150" s="15">
        <v>44237</v>
      </c>
      <c r="F150" s="29" t="s">
        <v>68</v>
      </c>
      <c r="G150" s="10"/>
      <c r="H150" s="15">
        <v>44237</v>
      </c>
      <c r="I150" s="9">
        <f t="shared" si="4"/>
        <v>0</v>
      </c>
      <c r="J150" s="16" t="s">
        <v>48</v>
      </c>
      <c r="K150" s="15"/>
      <c r="L150" s="5" t="s">
        <v>32</v>
      </c>
      <c r="M150" s="5" t="s">
        <v>43</v>
      </c>
      <c r="N150" s="5" t="s">
        <v>40</v>
      </c>
      <c r="O150" s="26"/>
    </row>
    <row r="151" spans="1:15" ht="25.5" customHeight="1" x14ac:dyDescent="0.25">
      <c r="A151" s="28">
        <v>139</v>
      </c>
      <c r="B151" s="8" t="s">
        <v>83</v>
      </c>
      <c r="C151" s="23" t="s">
        <v>84</v>
      </c>
      <c r="D151" s="10" t="s">
        <v>5</v>
      </c>
      <c r="E151" s="15">
        <v>44237</v>
      </c>
      <c r="F151" s="29" t="s">
        <v>68</v>
      </c>
      <c r="G151" s="10"/>
      <c r="H151" s="15">
        <v>44237</v>
      </c>
      <c r="I151" s="9">
        <f t="shared" si="4"/>
        <v>0</v>
      </c>
      <c r="J151" s="16" t="s">
        <v>48</v>
      </c>
      <c r="K151" s="15"/>
      <c r="L151" s="5" t="s">
        <v>32</v>
      </c>
      <c r="M151" s="5" t="s">
        <v>43</v>
      </c>
      <c r="N151" s="5" t="s">
        <v>40</v>
      </c>
      <c r="O151" s="26"/>
    </row>
    <row r="152" spans="1:15" ht="25.5" customHeight="1" x14ac:dyDescent="0.25">
      <c r="A152" s="27">
        <v>140</v>
      </c>
      <c r="B152" s="8" t="s">
        <v>83</v>
      </c>
      <c r="C152" s="23" t="s">
        <v>84</v>
      </c>
      <c r="D152" s="10" t="s">
        <v>5</v>
      </c>
      <c r="E152" s="15">
        <v>44237</v>
      </c>
      <c r="F152" s="29"/>
      <c r="G152" s="10" t="s">
        <v>79</v>
      </c>
      <c r="H152" s="15">
        <v>44238</v>
      </c>
      <c r="I152" s="9">
        <f t="shared" si="4"/>
        <v>1</v>
      </c>
      <c r="J152" s="16" t="s">
        <v>48</v>
      </c>
      <c r="K152" s="15"/>
      <c r="L152" s="5" t="s">
        <v>32</v>
      </c>
      <c r="M152" s="5" t="s">
        <v>43</v>
      </c>
      <c r="N152" s="5" t="s">
        <v>40</v>
      </c>
      <c r="O152" s="26"/>
    </row>
    <row r="153" spans="1:15" ht="25.5" customHeight="1" x14ac:dyDescent="0.25">
      <c r="A153" s="28">
        <v>141</v>
      </c>
      <c r="B153" s="8" t="s">
        <v>83</v>
      </c>
      <c r="C153" s="23" t="s">
        <v>84</v>
      </c>
      <c r="D153" s="10" t="s">
        <v>6</v>
      </c>
      <c r="E153" s="15">
        <v>44237</v>
      </c>
      <c r="F153" s="29"/>
      <c r="G153" s="10" t="s">
        <v>73</v>
      </c>
      <c r="H153" s="15">
        <v>44238</v>
      </c>
      <c r="I153" s="9">
        <f t="shared" si="4"/>
        <v>1</v>
      </c>
      <c r="J153" s="16" t="s">
        <v>48</v>
      </c>
      <c r="K153" s="15"/>
      <c r="L153" s="5" t="s">
        <v>32</v>
      </c>
      <c r="M153" s="5" t="s">
        <v>43</v>
      </c>
      <c r="N153" s="5" t="s">
        <v>40</v>
      </c>
      <c r="O153" s="26"/>
    </row>
    <row r="154" spans="1:15" ht="25.5" customHeight="1" x14ac:dyDescent="0.25">
      <c r="A154" s="27">
        <v>142</v>
      </c>
      <c r="B154" s="8" t="s">
        <v>83</v>
      </c>
      <c r="C154" s="23" t="s">
        <v>84</v>
      </c>
      <c r="D154" s="10" t="s">
        <v>5</v>
      </c>
      <c r="E154" s="15">
        <v>44237</v>
      </c>
      <c r="F154" s="29" t="s">
        <v>68</v>
      </c>
      <c r="G154" s="10"/>
      <c r="H154" s="15">
        <v>44237</v>
      </c>
      <c r="I154" s="9">
        <f t="shared" si="4"/>
        <v>0</v>
      </c>
      <c r="J154" s="16" t="s">
        <v>48</v>
      </c>
      <c r="K154" s="15"/>
      <c r="L154" s="5" t="s">
        <v>33</v>
      </c>
      <c r="M154" s="5" t="s">
        <v>43</v>
      </c>
      <c r="N154" s="5" t="s">
        <v>40</v>
      </c>
      <c r="O154" s="26"/>
    </row>
    <row r="155" spans="1:15" ht="25.5" customHeight="1" x14ac:dyDescent="0.25">
      <c r="A155" s="28">
        <v>143</v>
      </c>
      <c r="B155" s="8" t="s">
        <v>83</v>
      </c>
      <c r="C155" s="23" t="s">
        <v>84</v>
      </c>
      <c r="D155" s="10" t="s">
        <v>6</v>
      </c>
      <c r="E155" s="15">
        <v>44237</v>
      </c>
      <c r="F155" s="29" t="s">
        <v>68</v>
      </c>
      <c r="G155" s="10"/>
      <c r="H155" s="15">
        <v>44237</v>
      </c>
      <c r="I155" s="9">
        <f t="shared" si="4"/>
        <v>0</v>
      </c>
      <c r="J155" s="16" t="s">
        <v>48</v>
      </c>
      <c r="K155" s="15"/>
      <c r="L155" s="5" t="s">
        <v>33</v>
      </c>
      <c r="M155" s="5" t="s">
        <v>43</v>
      </c>
      <c r="N155" s="5" t="s">
        <v>40</v>
      </c>
      <c r="O155" s="26"/>
    </row>
    <row r="156" spans="1:15" ht="25.5" customHeight="1" x14ac:dyDescent="0.25">
      <c r="A156" s="27">
        <v>144</v>
      </c>
      <c r="B156" s="8" t="s">
        <v>83</v>
      </c>
      <c r="C156" s="23" t="s">
        <v>84</v>
      </c>
      <c r="D156" s="10" t="s">
        <v>6</v>
      </c>
      <c r="E156" s="15">
        <v>44237</v>
      </c>
      <c r="F156" s="29" t="s">
        <v>68</v>
      </c>
      <c r="G156" s="10"/>
      <c r="H156" s="15">
        <v>44237</v>
      </c>
      <c r="I156" s="9">
        <f t="shared" si="4"/>
        <v>0</v>
      </c>
      <c r="J156" s="16" t="s">
        <v>48</v>
      </c>
      <c r="K156" s="15"/>
      <c r="L156" s="5" t="s">
        <v>33</v>
      </c>
      <c r="M156" s="5" t="s">
        <v>43</v>
      </c>
      <c r="N156" s="5" t="s">
        <v>42</v>
      </c>
      <c r="O156" s="26"/>
    </row>
    <row r="157" spans="1:15" ht="25.5" customHeight="1" x14ac:dyDescent="0.25">
      <c r="A157" s="28">
        <v>145</v>
      </c>
      <c r="B157" s="8" t="s">
        <v>83</v>
      </c>
      <c r="C157" s="23" t="s">
        <v>84</v>
      </c>
      <c r="D157" s="10" t="s">
        <v>6</v>
      </c>
      <c r="E157" s="15">
        <v>44237</v>
      </c>
      <c r="F157" s="29" t="s">
        <v>68</v>
      </c>
      <c r="G157" s="10"/>
      <c r="H157" s="15">
        <v>44237</v>
      </c>
      <c r="I157" s="9">
        <f t="shared" si="4"/>
        <v>0</v>
      </c>
      <c r="J157" s="16" t="s">
        <v>48</v>
      </c>
      <c r="K157" s="15"/>
      <c r="L157" s="5" t="s">
        <v>33</v>
      </c>
      <c r="M157" s="5" t="s">
        <v>43</v>
      </c>
      <c r="N157" s="5" t="s">
        <v>42</v>
      </c>
      <c r="O157" s="26"/>
    </row>
    <row r="158" spans="1:15" ht="25.5" customHeight="1" x14ac:dyDescent="0.25">
      <c r="A158" s="27">
        <v>146</v>
      </c>
      <c r="B158" s="8" t="s">
        <v>83</v>
      </c>
      <c r="C158" s="23" t="s">
        <v>84</v>
      </c>
      <c r="D158" s="10" t="s">
        <v>6</v>
      </c>
      <c r="E158" s="15">
        <v>44237</v>
      </c>
      <c r="F158" s="29" t="s">
        <v>68</v>
      </c>
      <c r="G158" s="10"/>
      <c r="H158" s="15">
        <v>44237</v>
      </c>
      <c r="I158" s="9">
        <f t="shared" si="4"/>
        <v>0</v>
      </c>
      <c r="J158" s="16" t="s">
        <v>48</v>
      </c>
      <c r="K158" s="15"/>
      <c r="L158" s="5" t="s">
        <v>33</v>
      </c>
      <c r="M158" s="5" t="s">
        <v>43</v>
      </c>
      <c r="N158" s="5" t="s">
        <v>42</v>
      </c>
      <c r="O158" s="26"/>
    </row>
    <row r="159" spans="1:15" ht="25.5" customHeight="1" x14ac:dyDescent="0.25">
      <c r="A159" s="28">
        <v>147</v>
      </c>
      <c r="B159" s="8" t="s">
        <v>83</v>
      </c>
      <c r="C159" s="23" t="s">
        <v>84</v>
      </c>
      <c r="D159" s="10" t="s">
        <v>5</v>
      </c>
      <c r="E159" s="15">
        <v>44237</v>
      </c>
      <c r="F159" s="29" t="s">
        <v>68</v>
      </c>
      <c r="G159" s="10"/>
      <c r="H159" s="15">
        <v>44237</v>
      </c>
      <c r="I159" s="9">
        <f t="shared" ref="I159:I161" si="5">IF(OR(E159=0,H159=0),"",H159-E159)</f>
        <v>0</v>
      </c>
      <c r="J159" s="16" t="s">
        <v>48</v>
      </c>
      <c r="K159" s="15"/>
      <c r="L159" s="5" t="s">
        <v>31</v>
      </c>
      <c r="M159" s="5" t="s">
        <v>43</v>
      </c>
      <c r="N159" s="5" t="s">
        <v>42</v>
      </c>
      <c r="O159" s="26"/>
    </row>
    <row r="160" spans="1:15" ht="25.5" customHeight="1" x14ac:dyDescent="0.25">
      <c r="A160" s="27">
        <v>148</v>
      </c>
      <c r="B160" s="8" t="s">
        <v>83</v>
      </c>
      <c r="C160" s="23" t="s">
        <v>84</v>
      </c>
      <c r="D160" s="10" t="s">
        <v>5</v>
      </c>
      <c r="E160" s="15">
        <v>44237</v>
      </c>
      <c r="F160" s="29" t="s">
        <v>68</v>
      </c>
      <c r="G160" s="10"/>
      <c r="H160" s="15">
        <v>44237</v>
      </c>
      <c r="I160" s="9">
        <f t="shared" si="5"/>
        <v>0</v>
      </c>
      <c r="J160" s="16" t="s">
        <v>48</v>
      </c>
      <c r="K160" s="15"/>
      <c r="L160" s="5" t="s">
        <v>31</v>
      </c>
      <c r="M160" s="5" t="s">
        <v>43</v>
      </c>
      <c r="N160" s="5" t="s">
        <v>40</v>
      </c>
      <c r="O160" s="26"/>
    </row>
    <row r="161" spans="1:15" ht="25.5" customHeight="1" x14ac:dyDescent="0.25">
      <c r="A161" s="28">
        <v>149</v>
      </c>
      <c r="B161" s="8" t="s">
        <v>83</v>
      </c>
      <c r="C161" s="23" t="s">
        <v>84</v>
      </c>
      <c r="D161" s="10" t="s">
        <v>6</v>
      </c>
      <c r="E161" s="15">
        <v>44237</v>
      </c>
      <c r="F161" s="29" t="s">
        <v>68</v>
      </c>
      <c r="G161" s="10"/>
      <c r="H161" s="15">
        <v>44237</v>
      </c>
      <c r="I161" s="9">
        <f t="shared" si="5"/>
        <v>0</v>
      </c>
      <c r="J161" s="16" t="s">
        <v>48</v>
      </c>
      <c r="K161" s="15"/>
      <c r="L161" s="5" t="s">
        <v>31</v>
      </c>
      <c r="M161" s="5" t="s">
        <v>43</v>
      </c>
      <c r="N161" s="5" t="s">
        <v>40</v>
      </c>
      <c r="O161" s="26"/>
    </row>
    <row r="162" spans="1:15" ht="25.5" customHeight="1" x14ac:dyDescent="0.25">
      <c r="A162" s="27">
        <v>150</v>
      </c>
      <c r="B162" s="8" t="s">
        <v>83</v>
      </c>
      <c r="C162" s="23" t="s">
        <v>84</v>
      </c>
      <c r="D162" s="10" t="s">
        <v>4</v>
      </c>
      <c r="E162" s="15">
        <v>44237</v>
      </c>
      <c r="F162" s="29" t="s">
        <v>68</v>
      </c>
      <c r="G162" s="10"/>
      <c r="H162" s="15">
        <v>44237</v>
      </c>
      <c r="I162" s="9">
        <f t="shared" si="4"/>
        <v>0</v>
      </c>
      <c r="J162" s="16" t="s">
        <v>48</v>
      </c>
      <c r="K162" s="15"/>
      <c r="L162" s="5" t="s">
        <v>31</v>
      </c>
      <c r="M162" s="5" t="s">
        <v>43</v>
      </c>
      <c r="N162" s="5" t="s">
        <v>40</v>
      </c>
      <c r="O162" s="26"/>
    </row>
    <row r="163" spans="1:15" ht="25.5" customHeight="1" x14ac:dyDescent="0.25">
      <c r="A163" s="28">
        <v>151</v>
      </c>
      <c r="B163" s="8" t="s">
        <v>83</v>
      </c>
      <c r="C163" s="23" t="s">
        <v>84</v>
      </c>
      <c r="D163" s="10" t="s">
        <v>5</v>
      </c>
      <c r="E163" s="15">
        <v>44237</v>
      </c>
      <c r="F163" s="29" t="s">
        <v>68</v>
      </c>
      <c r="G163" s="10"/>
      <c r="H163" s="15">
        <v>44237</v>
      </c>
      <c r="I163" s="9">
        <f t="shared" si="4"/>
        <v>0</v>
      </c>
      <c r="J163" s="16" t="s">
        <v>48</v>
      </c>
      <c r="K163" s="15"/>
      <c r="L163" s="5" t="s">
        <v>31</v>
      </c>
      <c r="M163" s="5" t="s">
        <v>43</v>
      </c>
      <c r="N163" s="5" t="s">
        <v>40</v>
      </c>
      <c r="O163" s="26"/>
    </row>
    <row r="164" spans="1:15" ht="25.5" customHeight="1" x14ac:dyDescent="0.25">
      <c r="A164" s="27">
        <v>152</v>
      </c>
      <c r="B164" s="8" t="s">
        <v>83</v>
      </c>
      <c r="C164" s="23" t="s">
        <v>84</v>
      </c>
      <c r="D164" s="10" t="s">
        <v>5</v>
      </c>
      <c r="E164" s="15">
        <v>44238</v>
      </c>
      <c r="F164" s="29" t="s">
        <v>68</v>
      </c>
      <c r="G164" s="10"/>
      <c r="H164" s="15">
        <v>44238</v>
      </c>
      <c r="I164" s="9">
        <f t="shared" si="4"/>
        <v>0</v>
      </c>
      <c r="J164" s="16" t="s">
        <v>48</v>
      </c>
      <c r="K164" s="15"/>
      <c r="L164" s="5" t="s">
        <v>33</v>
      </c>
      <c r="M164" s="5" t="s">
        <v>43</v>
      </c>
      <c r="N164" s="5" t="s">
        <v>40</v>
      </c>
      <c r="O164" s="26"/>
    </row>
    <row r="165" spans="1:15" ht="25.5" customHeight="1" x14ac:dyDescent="0.25">
      <c r="A165" s="28">
        <v>153</v>
      </c>
      <c r="B165" s="8" t="s">
        <v>83</v>
      </c>
      <c r="C165" s="23" t="s">
        <v>84</v>
      </c>
      <c r="D165" s="10" t="s">
        <v>6</v>
      </c>
      <c r="E165" s="15">
        <v>44238</v>
      </c>
      <c r="F165" s="29" t="s">
        <v>68</v>
      </c>
      <c r="G165" s="10"/>
      <c r="H165" s="15">
        <v>44238</v>
      </c>
      <c r="I165" s="9">
        <f t="shared" si="4"/>
        <v>0</v>
      </c>
      <c r="J165" s="16" t="s">
        <v>48</v>
      </c>
      <c r="K165" s="15"/>
      <c r="L165" s="5" t="s">
        <v>33</v>
      </c>
      <c r="M165" s="5" t="s">
        <v>43</v>
      </c>
      <c r="N165" s="5" t="s">
        <v>42</v>
      </c>
      <c r="O165" s="26"/>
    </row>
    <row r="166" spans="1:15" ht="25.5" customHeight="1" x14ac:dyDescent="0.25">
      <c r="A166" s="27">
        <v>154</v>
      </c>
      <c r="B166" s="8" t="s">
        <v>83</v>
      </c>
      <c r="C166" s="23" t="s">
        <v>84</v>
      </c>
      <c r="D166" s="10" t="s">
        <v>5</v>
      </c>
      <c r="E166" s="15">
        <v>44238</v>
      </c>
      <c r="F166" s="29"/>
      <c r="G166" s="10" t="s">
        <v>80</v>
      </c>
      <c r="H166" s="15">
        <v>44238</v>
      </c>
      <c r="I166" s="9">
        <f>IF(OR(E166=0,H166=0),"",H166-E166)</f>
        <v>0</v>
      </c>
      <c r="J166" s="16" t="s">
        <v>48</v>
      </c>
      <c r="K166" s="15"/>
      <c r="L166" s="5" t="s">
        <v>32</v>
      </c>
      <c r="M166" s="5" t="s">
        <v>43</v>
      </c>
      <c r="N166" s="5" t="s">
        <v>40</v>
      </c>
      <c r="O166" s="26"/>
    </row>
    <row r="167" spans="1:15" ht="25.5" customHeight="1" x14ac:dyDescent="0.25">
      <c r="A167" s="28">
        <v>155</v>
      </c>
      <c r="B167" s="8" t="s">
        <v>83</v>
      </c>
      <c r="C167" s="23" t="s">
        <v>84</v>
      </c>
      <c r="D167" s="10" t="s">
        <v>5</v>
      </c>
      <c r="E167" s="15">
        <v>44238</v>
      </c>
      <c r="F167" s="29" t="s">
        <v>68</v>
      </c>
      <c r="G167" s="10"/>
      <c r="H167" s="15">
        <v>44238</v>
      </c>
      <c r="I167" s="9">
        <f t="shared" si="4"/>
        <v>0</v>
      </c>
      <c r="J167" s="16" t="s">
        <v>48</v>
      </c>
      <c r="K167" s="15"/>
      <c r="L167" s="5" t="s">
        <v>32</v>
      </c>
      <c r="M167" s="5" t="s">
        <v>43</v>
      </c>
      <c r="N167" s="5" t="s">
        <v>40</v>
      </c>
      <c r="O167" s="26"/>
    </row>
    <row r="168" spans="1:15" ht="25.5" customHeight="1" x14ac:dyDescent="0.25">
      <c r="A168" s="27">
        <v>156</v>
      </c>
      <c r="B168" s="8" t="s">
        <v>83</v>
      </c>
      <c r="C168" s="23" t="s">
        <v>84</v>
      </c>
      <c r="D168" s="10" t="s">
        <v>6</v>
      </c>
      <c r="E168" s="15">
        <v>44238</v>
      </c>
      <c r="F168" s="29" t="s">
        <v>51</v>
      </c>
      <c r="G168" s="10"/>
      <c r="H168" s="15">
        <v>44258</v>
      </c>
      <c r="I168" s="9">
        <f t="shared" si="4"/>
        <v>20</v>
      </c>
      <c r="J168" s="16" t="s">
        <v>47</v>
      </c>
      <c r="K168" s="15">
        <v>44252</v>
      </c>
      <c r="L168" s="5" t="s">
        <v>32</v>
      </c>
      <c r="M168" s="5" t="s">
        <v>43</v>
      </c>
      <c r="N168" s="5" t="s">
        <v>40</v>
      </c>
      <c r="O168" s="26"/>
    </row>
    <row r="169" spans="1:15" ht="25.5" customHeight="1" x14ac:dyDescent="0.25">
      <c r="A169" s="28">
        <v>157</v>
      </c>
      <c r="B169" s="8" t="s">
        <v>83</v>
      </c>
      <c r="C169" s="23" t="s">
        <v>84</v>
      </c>
      <c r="D169" s="10" t="s">
        <v>4</v>
      </c>
      <c r="E169" s="15">
        <v>44238</v>
      </c>
      <c r="F169" s="29" t="s">
        <v>56</v>
      </c>
      <c r="G169" s="10"/>
      <c r="H169" s="15">
        <v>44239</v>
      </c>
      <c r="I169" s="9">
        <f t="shared" si="4"/>
        <v>1</v>
      </c>
      <c r="J169" s="16" t="s">
        <v>48</v>
      </c>
      <c r="K169" s="21"/>
      <c r="L169" s="5" t="s">
        <v>32</v>
      </c>
      <c r="M169" s="5" t="s">
        <v>43</v>
      </c>
      <c r="N169" s="5" t="s">
        <v>42</v>
      </c>
      <c r="O169" s="26"/>
    </row>
    <row r="170" spans="1:15" ht="25.5" customHeight="1" x14ac:dyDescent="0.25">
      <c r="A170" s="27">
        <v>158</v>
      </c>
      <c r="B170" s="8" t="s">
        <v>83</v>
      </c>
      <c r="C170" s="23" t="s">
        <v>84</v>
      </c>
      <c r="D170" s="10" t="s">
        <v>4</v>
      </c>
      <c r="E170" s="15">
        <v>44238</v>
      </c>
      <c r="F170" s="29" t="s">
        <v>56</v>
      </c>
      <c r="G170" s="10"/>
      <c r="H170" s="15">
        <v>44243</v>
      </c>
      <c r="I170" s="9">
        <f t="shared" si="4"/>
        <v>5</v>
      </c>
      <c r="J170" s="16" t="s">
        <v>48</v>
      </c>
      <c r="K170" s="15"/>
      <c r="L170" s="5" t="s">
        <v>32</v>
      </c>
      <c r="M170" s="5" t="s">
        <v>43</v>
      </c>
      <c r="N170" s="5" t="s">
        <v>42</v>
      </c>
      <c r="O170" s="26"/>
    </row>
    <row r="171" spans="1:15" ht="25.5" customHeight="1" x14ac:dyDescent="0.25">
      <c r="A171" s="28">
        <v>159</v>
      </c>
      <c r="B171" s="8" t="s">
        <v>83</v>
      </c>
      <c r="C171" s="23" t="s">
        <v>84</v>
      </c>
      <c r="D171" s="10" t="s">
        <v>4</v>
      </c>
      <c r="E171" s="15">
        <v>44238</v>
      </c>
      <c r="F171" s="29" t="s">
        <v>51</v>
      </c>
      <c r="G171" s="10"/>
      <c r="H171" s="15">
        <v>44242</v>
      </c>
      <c r="I171" s="9">
        <f t="shared" si="4"/>
        <v>4</v>
      </c>
      <c r="J171" s="16" t="s">
        <v>48</v>
      </c>
      <c r="K171" s="15"/>
      <c r="L171" s="5" t="s">
        <v>32</v>
      </c>
      <c r="M171" s="5" t="s">
        <v>43</v>
      </c>
      <c r="N171" s="5" t="s">
        <v>42</v>
      </c>
      <c r="O171" s="26"/>
    </row>
    <row r="172" spans="1:15" ht="25.5" customHeight="1" x14ac:dyDescent="0.25">
      <c r="A172" s="27">
        <v>160</v>
      </c>
      <c r="B172" s="8" t="s">
        <v>83</v>
      </c>
      <c r="C172" s="23" t="s">
        <v>84</v>
      </c>
      <c r="D172" s="10" t="s">
        <v>5</v>
      </c>
      <c r="E172" s="15">
        <v>44238</v>
      </c>
      <c r="F172" s="29"/>
      <c r="G172" s="15"/>
      <c r="H172" s="15">
        <v>44238</v>
      </c>
      <c r="I172" s="9">
        <f t="shared" si="4"/>
        <v>0</v>
      </c>
      <c r="J172" s="16" t="s">
        <v>48</v>
      </c>
      <c r="K172" s="15"/>
      <c r="L172" s="5" t="s">
        <v>33</v>
      </c>
      <c r="M172" s="5" t="s">
        <v>43</v>
      </c>
      <c r="N172" s="5" t="s">
        <v>42</v>
      </c>
      <c r="O172" s="26"/>
    </row>
    <row r="173" spans="1:15" ht="25.5" customHeight="1" x14ac:dyDescent="0.25">
      <c r="A173" s="28">
        <v>161</v>
      </c>
      <c r="B173" s="8" t="s">
        <v>83</v>
      </c>
      <c r="C173" s="23" t="s">
        <v>84</v>
      </c>
      <c r="D173" s="10" t="s">
        <v>5</v>
      </c>
      <c r="E173" s="15">
        <v>44238</v>
      </c>
      <c r="F173" s="29" t="s">
        <v>68</v>
      </c>
      <c r="G173" s="10"/>
      <c r="H173" s="15">
        <v>44238</v>
      </c>
      <c r="I173" s="9">
        <f t="shared" si="4"/>
        <v>0</v>
      </c>
      <c r="J173" s="16" t="s">
        <v>48</v>
      </c>
      <c r="K173" s="15"/>
      <c r="L173" s="5" t="s">
        <v>33</v>
      </c>
      <c r="M173" s="5" t="s">
        <v>43</v>
      </c>
      <c r="N173" s="5" t="s">
        <v>40</v>
      </c>
      <c r="O173" s="26"/>
    </row>
    <row r="174" spans="1:15" ht="25.5" customHeight="1" x14ac:dyDescent="0.25">
      <c r="A174" s="27">
        <v>162</v>
      </c>
      <c r="B174" s="8">
        <v>2026079</v>
      </c>
      <c r="C174" s="23" t="s">
        <v>84</v>
      </c>
      <c r="D174" s="10" t="s">
        <v>4</v>
      </c>
      <c r="E174" s="15">
        <v>44238</v>
      </c>
      <c r="F174" s="29" t="s">
        <v>51</v>
      </c>
      <c r="G174" s="10"/>
      <c r="H174" s="15">
        <v>44250</v>
      </c>
      <c r="I174" s="9">
        <f t="shared" si="4"/>
        <v>12</v>
      </c>
      <c r="J174" s="16" t="s">
        <v>48</v>
      </c>
      <c r="K174" s="15"/>
      <c r="L174" s="5" t="s">
        <v>34</v>
      </c>
      <c r="M174" s="8" t="s">
        <v>43</v>
      </c>
      <c r="N174" s="5" t="s">
        <v>40</v>
      </c>
      <c r="O174" s="26"/>
    </row>
    <row r="175" spans="1:15" ht="25.5" customHeight="1" x14ac:dyDescent="0.25">
      <c r="A175" s="28">
        <v>163</v>
      </c>
      <c r="B175" s="8" t="s">
        <v>83</v>
      </c>
      <c r="C175" s="23" t="s">
        <v>84</v>
      </c>
      <c r="D175" s="10" t="s">
        <v>6</v>
      </c>
      <c r="E175" s="15">
        <v>44238</v>
      </c>
      <c r="F175" s="29" t="s">
        <v>68</v>
      </c>
      <c r="G175" s="10"/>
      <c r="H175" s="15">
        <v>44238</v>
      </c>
      <c r="I175" s="9">
        <f t="shared" si="4"/>
        <v>0</v>
      </c>
      <c r="J175" s="16" t="s">
        <v>48</v>
      </c>
      <c r="K175" s="15"/>
      <c r="L175" s="5" t="s">
        <v>31</v>
      </c>
      <c r="M175" s="5" t="s">
        <v>43</v>
      </c>
      <c r="N175" s="5" t="s">
        <v>40</v>
      </c>
      <c r="O175" s="26"/>
    </row>
    <row r="176" spans="1:15" ht="25.5" customHeight="1" x14ac:dyDescent="0.25">
      <c r="A176" s="27">
        <v>164</v>
      </c>
      <c r="B176" s="8" t="s">
        <v>83</v>
      </c>
      <c r="C176" s="23" t="s">
        <v>84</v>
      </c>
      <c r="D176" s="10" t="s">
        <v>5</v>
      </c>
      <c r="E176" s="15">
        <v>44238</v>
      </c>
      <c r="F176" s="29" t="s">
        <v>68</v>
      </c>
      <c r="G176" s="10"/>
      <c r="H176" s="15">
        <v>44238</v>
      </c>
      <c r="I176" s="9">
        <f t="shared" si="4"/>
        <v>0</v>
      </c>
      <c r="J176" s="16" t="s">
        <v>48</v>
      </c>
      <c r="K176" s="15"/>
      <c r="L176" s="5" t="s">
        <v>31</v>
      </c>
      <c r="M176" s="5" t="s">
        <v>43</v>
      </c>
      <c r="N176" s="5" t="s">
        <v>40</v>
      </c>
      <c r="O176" s="26"/>
    </row>
    <row r="177" spans="1:15" ht="25.5" customHeight="1" x14ac:dyDescent="0.25">
      <c r="A177" s="28">
        <v>165</v>
      </c>
      <c r="B177" s="8" t="s">
        <v>83</v>
      </c>
      <c r="C177" s="23" t="s">
        <v>84</v>
      </c>
      <c r="D177" s="10" t="s">
        <v>5</v>
      </c>
      <c r="E177" s="15">
        <v>44238</v>
      </c>
      <c r="F177" s="29" t="s">
        <v>68</v>
      </c>
      <c r="G177" s="10"/>
      <c r="H177" s="15">
        <v>44238</v>
      </c>
      <c r="I177" s="9">
        <f t="shared" si="4"/>
        <v>0</v>
      </c>
      <c r="J177" s="16" t="s">
        <v>48</v>
      </c>
      <c r="K177" s="15"/>
      <c r="L177" s="5" t="s">
        <v>31</v>
      </c>
      <c r="M177" s="5" t="s">
        <v>43</v>
      </c>
      <c r="N177" s="5" t="s">
        <v>40</v>
      </c>
      <c r="O177" s="26"/>
    </row>
    <row r="178" spans="1:15" ht="25.5" customHeight="1" x14ac:dyDescent="0.25">
      <c r="A178" s="27">
        <v>166</v>
      </c>
      <c r="B178" s="8" t="s">
        <v>83</v>
      </c>
      <c r="C178" s="23" t="s">
        <v>84</v>
      </c>
      <c r="D178" s="10" t="s">
        <v>4</v>
      </c>
      <c r="E178" s="15">
        <v>44238</v>
      </c>
      <c r="F178" s="29" t="s">
        <v>68</v>
      </c>
      <c r="G178" s="10"/>
      <c r="H178" s="15">
        <v>44238</v>
      </c>
      <c r="I178" s="9">
        <f t="shared" si="4"/>
        <v>0</v>
      </c>
      <c r="J178" s="16" t="s">
        <v>48</v>
      </c>
      <c r="K178" s="15"/>
      <c r="L178" s="5" t="s">
        <v>31</v>
      </c>
      <c r="M178" s="5" t="s">
        <v>43</v>
      </c>
      <c r="N178" s="5" t="s">
        <v>40</v>
      </c>
      <c r="O178" s="26"/>
    </row>
    <row r="179" spans="1:15" ht="25.5" customHeight="1" x14ac:dyDescent="0.25">
      <c r="A179" s="28">
        <v>167</v>
      </c>
      <c r="B179" s="8" t="s">
        <v>83</v>
      </c>
      <c r="C179" s="23" t="s">
        <v>84</v>
      </c>
      <c r="D179" s="10" t="s">
        <v>5</v>
      </c>
      <c r="E179" s="15">
        <v>44238</v>
      </c>
      <c r="F179" s="29" t="s">
        <v>68</v>
      </c>
      <c r="G179" s="10"/>
      <c r="H179" s="15">
        <v>44238</v>
      </c>
      <c r="I179" s="9">
        <f t="shared" si="4"/>
        <v>0</v>
      </c>
      <c r="J179" s="16" t="s">
        <v>48</v>
      </c>
      <c r="K179" s="15"/>
      <c r="L179" s="5" t="s">
        <v>31</v>
      </c>
      <c r="M179" s="5" t="s">
        <v>43</v>
      </c>
      <c r="N179" s="5" t="s">
        <v>40</v>
      </c>
      <c r="O179" s="26"/>
    </row>
    <row r="180" spans="1:15" ht="25.5" customHeight="1" x14ac:dyDescent="0.25">
      <c r="A180" s="27">
        <v>168</v>
      </c>
      <c r="B180" s="8" t="s">
        <v>83</v>
      </c>
      <c r="C180" s="23" t="s">
        <v>84</v>
      </c>
      <c r="D180" s="10" t="s">
        <v>5</v>
      </c>
      <c r="E180" s="15">
        <v>44238</v>
      </c>
      <c r="F180" s="29" t="s">
        <v>68</v>
      </c>
      <c r="G180" s="10"/>
      <c r="H180" s="15">
        <v>44238</v>
      </c>
      <c r="I180" s="9">
        <f t="shared" si="4"/>
        <v>0</v>
      </c>
      <c r="J180" s="16" t="s">
        <v>48</v>
      </c>
      <c r="K180" s="15"/>
      <c r="L180" s="5" t="s">
        <v>31</v>
      </c>
      <c r="M180" s="5" t="s">
        <v>43</v>
      </c>
      <c r="N180" s="5" t="s">
        <v>40</v>
      </c>
      <c r="O180" s="26"/>
    </row>
    <row r="181" spans="1:15" ht="25.5" customHeight="1" x14ac:dyDescent="0.25">
      <c r="A181" s="28">
        <v>169</v>
      </c>
      <c r="B181" s="8" t="s">
        <v>83</v>
      </c>
      <c r="C181" s="23" t="s">
        <v>84</v>
      </c>
      <c r="D181" s="10" t="s">
        <v>6</v>
      </c>
      <c r="E181" s="15">
        <v>44238</v>
      </c>
      <c r="F181" s="29" t="s">
        <v>68</v>
      </c>
      <c r="G181" s="10"/>
      <c r="H181" s="15">
        <v>44238</v>
      </c>
      <c r="I181" s="9">
        <f t="shared" si="4"/>
        <v>0</v>
      </c>
      <c r="J181" s="16" t="s">
        <v>48</v>
      </c>
      <c r="K181" s="15"/>
      <c r="L181" s="5" t="s">
        <v>31</v>
      </c>
      <c r="M181" s="5" t="s">
        <v>43</v>
      </c>
      <c r="N181" s="5" t="s">
        <v>40</v>
      </c>
      <c r="O181" s="26"/>
    </row>
    <row r="182" spans="1:15" ht="25.5" customHeight="1" x14ac:dyDescent="0.25">
      <c r="A182" s="27">
        <v>170</v>
      </c>
      <c r="B182" s="8" t="s">
        <v>83</v>
      </c>
      <c r="C182" s="23" t="s">
        <v>84</v>
      </c>
      <c r="D182" s="10" t="s">
        <v>4</v>
      </c>
      <c r="E182" s="15">
        <v>44239</v>
      </c>
      <c r="F182" s="29" t="s">
        <v>58</v>
      </c>
      <c r="G182" s="10"/>
      <c r="H182" s="15">
        <v>44242</v>
      </c>
      <c r="I182" s="9">
        <f t="shared" si="4"/>
        <v>3</v>
      </c>
      <c r="J182" s="16" t="s">
        <v>48</v>
      </c>
      <c r="K182" s="15"/>
      <c r="L182" s="8" t="s">
        <v>32</v>
      </c>
      <c r="M182" s="5" t="s">
        <v>44</v>
      </c>
      <c r="N182" s="5" t="s">
        <v>42</v>
      </c>
      <c r="O182" s="26"/>
    </row>
    <row r="183" spans="1:15" ht="25.5" customHeight="1" x14ac:dyDescent="0.25">
      <c r="A183" s="28">
        <v>171</v>
      </c>
      <c r="B183" s="8" t="s">
        <v>83</v>
      </c>
      <c r="C183" s="23" t="s">
        <v>84</v>
      </c>
      <c r="D183" s="10" t="s">
        <v>6</v>
      </c>
      <c r="E183" s="15">
        <v>44239</v>
      </c>
      <c r="F183" s="29"/>
      <c r="G183" s="10" t="s">
        <v>74</v>
      </c>
      <c r="H183" s="15">
        <v>44244</v>
      </c>
      <c r="I183" s="9">
        <f t="shared" si="4"/>
        <v>5</v>
      </c>
      <c r="J183" s="16" t="s">
        <v>48</v>
      </c>
      <c r="K183" s="15"/>
      <c r="L183" s="8" t="s">
        <v>32</v>
      </c>
      <c r="M183" s="5" t="s">
        <v>43</v>
      </c>
      <c r="N183" s="5" t="s">
        <v>42</v>
      </c>
      <c r="O183" s="26"/>
    </row>
    <row r="184" spans="1:15" ht="25.5" customHeight="1" x14ac:dyDescent="0.25">
      <c r="A184" s="27">
        <v>172</v>
      </c>
      <c r="B184" s="8" t="s">
        <v>83</v>
      </c>
      <c r="C184" s="23" t="s">
        <v>84</v>
      </c>
      <c r="D184" s="10" t="s">
        <v>4</v>
      </c>
      <c r="E184" s="15">
        <v>44239</v>
      </c>
      <c r="F184" s="29" t="s">
        <v>53</v>
      </c>
      <c r="G184" s="10"/>
      <c r="H184" s="15">
        <v>44243</v>
      </c>
      <c r="I184" s="9">
        <f t="shared" si="4"/>
        <v>4</v>
      </c>
      <c r="J184" s="16" t="s">
        <v>48</v>
      </c>
      <c r="K184" s="15"/>
      <c r="L184" s="8" t="s">
        <v>32</v>
      </c>
      <c r="M184" s="5" t="s">
        <v>43</v>
      </c>
      <c r="N184" s="5" t="s">
        <v>42</v>
      </c>
      <c r="O184" s="26"/>
    </row>
    <row r="185" spans="1:15" ht="25.5" customHeight="1" x14ac:dyDescent="0.25">
      <c r="A185" s="28">
        <v>173</v>
      </c>
      <c r="B185" s="8" t="s">
        <v>83</v>
      </c>
      <c r="C185" s="23" t="s">
        <v>84</v>
      </c>
      <c r="D185" s="10" t="s">
        <v>5</v>
      </c>
      <c r="E185" s="15">
        <v>44239</v>
      </c>
      <c r="F185" s="29" t="s">
        <v>68</v>
      </c>
      <c r="G185" s="10"/>
      <c r="H185" s="15">
        <v>44239</v>
      </c>
      <c r="I185" s="9">
        <f t="shared" si="4"/>
        <v>0</v>
      </c>
      <c r="J185" s="16" t="s">
        <v>48</v>
      </c>
      <c r="K185" s="15"/>
      <c r="L185" s="8" t="s">
        <v>33</v>
      </c>
      <c r="M185" s="5" t="s">
        <v>43</v>
      </c>
      <c r="N185" s="5" t="s">
        <v>40</v>
      </c>
      <c r="O185" s="26"/>
    </row>
    <row r="186" spans="1:15" ht="25.5" customHeight="1" x14ac:dyDescent="0.25">
      <c r="A186" s="27">
        <v>174</v>
      </c>
      <c r="B186" s="8" t="s">
        <v>83</v>
      </c>
      <c r="C186" s="23" t="s">
        <v>84</v>
      </c>
      <c r="D186" s="10" t="s">
        <v>5</v>
      </c>
      <c r="E186" s="15">
        <v>44239</v>
      </c>
      <c r="F186" s="29" t="s">
        <v>68</v>
      </c>
      <c r="G186" s="10"/>
      <c r="H186" s="15">
        <v>44239</v>
      </c>
      <c r="I186" s="9">
        <f t="shared" si="4"/>
        <v>0</v>
      </c>
      <c r="J186" s="16" t="s">
        <v>48</v>
      </c>
      <c r="K186" s="15"/>
      <c r="L186" s="8" t="s">
        <v>33</v>
      </c>
      <c r="M186" s="5" t="s">
        <v>44</v>
      </c>
      <c r="N186" s="5" t="s">
        <v>40</v>
      </c>
      <c r="O186" s="26"/>
    </row>
    <row r="187" spans="1:15" ht="25.5" customHeight="1" x14ac:dyDescent="0.25">
      <c r="A187" s="28">
        <v>175</v>
      </c>
      <c r="B187" s="8" t="s">
        <v>83</v>
      </c>
      <c r="C187" s="23" t="s">
        <v>84</v>
      </c>
      <c r="D187" s="10" t="s">
        <v>5</v>
      </c>
      <c r="E187" s="15">
        <v>44239</v>
      </c>
      <c r="F187" s="29" t="s">
        <v>68</v>
      </c>
      <c r="G187" s="10"/>
      <c r="H187" s="15">
        <v>44239</v>
      </c>
      <c r="I187" s="9">
        <f t="shared" si="4"/>
        <v>0</v>
      </c>
      <c r="J187" s="16" t="s">
        <v>48</v>
      </c>
      <c r="K187" s="15"/>
      <c r="L187" s="8" t="s">
        <v>33</v>
      </c>
      <c r="M187" s="5" t="s">
        <v>43</v>
      </c>
      <c r="N187" s="5" t="s">
        <v>40</v>
      </c>
      <c r="O187" s="26"/>
    </row>
    <row r="188" spans="1:15" ht="25.5" customHeight="1" x14ac:dyDescent="0.25">
      <c r="A188" s="27">
        <v>176</v>
      </c>
      <c r="B188" s="8" t="s">
        <v>83</v>
      </c>
      <c r="C188" s="23" t="s">
        <v>84</v>
      </c>
      <c r="D188" s="10" t="s">
        <v>5</v>
      </c>
      <c r="E188" s="15">
        <v>44239</v>
      </c>
      <c r="F188" s="29" t="s">
        <v>68</v>
      </c>
      <c r="G188" s="10"/>
      <c r="H188" s="15">
        <v>44239</v>
      </c>
      <c r="I188" s="9">
        <f t="shared" si="4"/>
        <v>0</v>
      </c>
      <c r="J188" s="16" t="s">
        <v>48</v>
      </c>
      <c r="K188" s="15"/>
      <c r="L188" s="8" t="s">
        <v>33</v>
      </c>
      <c r="M188" s="5" t="s">
        <v>43</v>
      </c>
      <c r="N188" s="5" t="s">
        <v>42</v>
      </c>
      <c r="O188" s="26"/>
    </row>
    <row r="189" spans="1:15" ht="25.5" customHeight="1" x14ac:dyDescent="0.25">
      <c r="A189" s="28">
        <v>177</v>
      </c>
      <c r="B189" s="8" t="s">
        <v>83</v>
      </c>
      <c r="C189" s="23" t="s">
        <v>84</v>
      </c>
      <c r="D189" s="10" t="s">
        <v>5</v>
      </c>
      <c r="E189" s="15">
        <v>44239</v>
      </c>
      <c r="F189" s="29" t="s">
        <v>68</v>
      </c>
      <c r="G189" s="10"/>
      <c r="H189" s="15">
        <v>44239</v>
      </c>
      <c r="I189" s="9">
        <f t="shared" si="4"/>
        <v>0</v>
      </c>
      <c r="J189" s="16" t="s">
        <v>48</v>
      </c>
      <c r="K189" s="15"/>
      <c r="L189" s="8" t="s">
        <v>31</v>
      </c>
      <c r="M189" s="5" t="s">
        <v>43</v>
      </c>
      <c r="N189" s="5" t="s">
        <v>41</v>
      </c>
      <c r="O189" s="26"/>
    </row>
    <row r="190" spans="1:15" ht="25.5" customHeight="1" x14ac:dyDescent="0.25">
      <c r="A190" s="27">
        <v>178</v>
      </c>
      <c r="B190" s="8" t="s">
        <v>83</v>
      </c>
      <c r="C190" s="23" t="s">
        <v>84</v>
      </c>
      <c r="D190" s="10" t="s">
        <v>5</v>
      </c>
      <c r="E190" s="15">
        <v>44239</v>
      </c>
      <c r="F190" s="29" t="s">
        <v>68</v>
      </c>
      <c r="G190" s="10"/>
      <c r="H190" s="15">
        <v>44239</v>
      </c>
      <c r="I190" s="9">
        <f t="shared" si="4"/>
        <v>0</v>
      </c>
      <c r="J190" s="16" t="s">
        <v>48</v>
      </c>
      <c r="K190" s="15"/>
      <c r="L190" s="8" t="s">
        <v>31</v>
      </c>
      <c r="M190" s="5" t="s">
        <v>43</v>
      </c>
      <c r="N190" s="5" t="s">
        <v>42</v>
      </c>
      <c r="O190" s="26"/>
    </row>
    <row r="191" spans="1:15" ht="25.5" customHeight="1" x14ac:dyDescent="0.25">
      <c r="A191" s="28">
        <v>179</v>
      </c>
      <c r="B191" s="8" t="s">
        <v>83</v>
      </c>
      <c r="C191" s="23" t="s">
        <v>84</v>
      </c>
      <c r="D191" s="10" t="s">
        <v>4</v>
      </c>
      <c r="E191" s="15">
        <v>44239</v>
      </c>
      <c r="F191" s="29" t="s">
        <v>68</v>
      </c>
      <c r="G191" s="10"/>
      <c r="H191" s="15">
        <v>44239</v>
      </c>
      <c r="I191" s="9">
        <f t="shared" si="4"/>
        <v>0</v>
      </c>
      <c r="J191" s="16" t="s">
        <v>48</v>
      </c>
      <c r="K191" s="15"/>
      <c r="L191" s="8" t="s">
        <v>31</v>
      </c>
      <c r="M191" s="5" t="s">
        <v>43</v>
      </c>
      <c r="N191" s="5" t="s">
        <v>42</v>
      </c>
      <c r="O191" s="26"/>
    </row>
    <row r="192" spans="1:15" ht="25.5" customHeight="1" x14ac:dyDescent="0.25">
      <c r="A192" s="27">
        <v>180</v>
      </c>
      <c r="B192" s="8" t="s">
        <v>83</v>
      </c>
      <c r="C192" s="23" t="s">
        <v>84</v>
      </c>
      <c r="D192" s="10" t="s">
        <v>6</v>
      </c>
      <c r="E192" s="15">
        <v>44239</v>
      </c>
      <c r="F192" s="29" t="s">
        <v>68</v>
      </c>
      <c r="G192" s="10"/>
      <c r="H192" s="15">
        <v>44239</v>
      </c>
      <c r="I192" s="9">
        <f t="shared" si="4"/>
        <v>0</v>
      </c>
      <c r="J192" s="16" t="s">
        <v>48</v>
      </c>
      <c r="K192" s="15"/>
      <c r="L192" s="8" t="s">
        <v>31</v>
      </c>
      <c r="M192" s="5" t="s">
        <v>43</v>
      </c>
      <c r="N192" s="5" t="s">
        <v>42</v>
      </c>
      <c r="O192" s="26"/>
    </row>
    <row r="193" spans="1:15" ht="25.5" customHeight="1" x14ac:dyDescent="0.25">
      <c r="A193" s="28">
        <v>181</v>
      </c>
      <c r="B193" s="8" t="s">
        <v>83</v>
      </c>
      <c r="C193" s="23" t="s">
        <v>84</v>
      </c>
      <c r="D193" s="10" t="s">
        <v>5</v>
      </c>
      <c r="E193" s="15">
        <v>44239</v>
      </c>
      <c r="F193" s="29" t="s">
        <v>68</v>
      </c>
      <c r="G193" s="10"/>
      <c r="H193" s="15">
        <v>44239</v>
      </c>
      <c r="I193" s="9">
        <f t="shared" si="4"/>
        <v>0</v>
      </c>
      <c r="J193" s="16" t="s">
        <v>48</v>
      </c>
      <c r="K193" s="15"/>
      <c r="L193" s="8" t="s">
        <v>31</v>
      </c>
      <c r="M193" s="5" t="s">
        <v>43</v>
      </c>
      <c r="N193" s="5" t="s">
        <v>40</v>
      </c>
      <c r="O193" s="26"/>
    </row>
    <row r="194" spans="1:15" ht="25.5" customHeight="1" x14ac:dyDescent="0.25">
      <c r="A194" s="27">
        <v>182</v>
      </c>
      <c r="B194" s="8" t="s">
        <v>83</v>
      </c>
      <c r="C194" s="23" t="s">
        <v>85</v>
      </c>
      <c r="D194" s="10" t="s">
        <v>4</v>
      </c>
      <c r="E194" s="15">
        <v>44242</v>
      </c>
      <c r="F194" s="29" t="s">
        <v>51</v>
      </c>
      <c r="G194" s="10"/>
      <c r="H194" s="15"/>
      <c r="I194" s="9" t="str">
        <f t="shared" si="4"/>
        <v/>
      </c>
      <c r="J194" s="16" t="s">
        <v>47</v>
      </c>
      <c r="K194" s="15">
        <v>44252</v>
      </c>
      <c r="L194" s="8" t="s">
        <v>32</v>
      </c>
      <c r="M194" s="5" t="s">
        <v>43</v>
      </c>
      <c r="N194" s="5" t="s">
        <v>40</v>
      </c>
      <c r="O194" s="26"/>
    </row>
    <row r="195" spans="1:15" ht="25.5" customHeight="1" x14ac:dyDescent="0.25">
      <c r="A195" s="28">
        <v>183</v>
      </c>
      <c r="B195" s="8">
        <v>2026080</v>
      </c>
      <c r="C195" s="23" t="s">
        <v>84</v>
      </c>
      <c r="D195" s="10" t="s">
        <v>6</v>
      </c>
      <c r="E195" s="15">
        <v>44242</v>
      </c>
      <c r="F195" s="29"/>
      <c r="G195" s="10" t="s">
        <v>74</v>
      </c>
      <c r="H195" s="15">
        <v>44245</v>
      </c>
      <c r="I195" s="9">
        <f t="shared" si="4"/>
        <v>3</v>
      </c>
      <c r="J195" s="16" t="s">
        <v>48</v>
      </c>
      <c r="K195" s="15"/>
      <c r="L195" s="8" t="s">
        <v>34</v>
      </c>
      <c r="M195" s="5" t="s">
        <v>43</v>
      </c>
      <c r="N195" s="5" t="s">
        <v>41</v>
      </c>
      <c r="O195" s="26"/>
    </row>
    <row r="196" spans="1:15" ht="25.5" customHeight="1" x14ac:dyDescent="0.25">
      <c r="A196" s="27">
        <v>184</v>
      </c>
      <c r="B196" s="8" t="s">
        <v>83</v>
      </c>
      <c r="C196" s="23" t="s">
        <v>84</v>
      </c>
      <c r="D196" s="10" t="s">
        <v>4</v>
      </c>
      <c r="E196" s="15">
        <v>44242</v>
      </c>
      <c r="F196" s="29" t="s">
        <v>53</v>
      </c>
      <c r="G196" s="10"/>
      <c r="H196" s="15">
        <v>44243</v>
      </c>
      <c r="I196" s="9">
        <f t="shared" si="4"/>
        <v>1</v>
      </c>
      <c r="J196" s="16" t="s">
        <v>48</v>
      </c>
      <c r="K196" s="15"/>
      <c r="L196" s="8" t="s">
        <v>32</v>
      </c>
      <c r="M196" s="5" t="s">
        <v>43</v>
      </c>
      <c r="N196" s="5" t="s">
        <v>42</v>
      </c>
      <c r="O196" s="26"/>
    </row>
    <row r="197" spans="1:15" ht="25.5" customHeight="1" x14ac:dyDescent="0.25">
      <c r="A197" s="28">
        <v>185</v>
      </c>
      <c r="B197" s="8" t="s">
        <v>83</v>
      </c>
      <c r="C197" s="23" t="s">
        <v>84</v>
      </c>
      <c r="D197" s="10" t="s">
        <v>4</v>
      </c>
      <c r="E197" s="15">
        <v>44242</v>
      </c>
      <c r="F197" s="29" t="s">
        <v>56</v>
      </c>
      <c r="G197" s="10"/>
      <c r="H197" s="15">
        <v>44243</v>
      </c>
      <c r="I197" s="9">
        <f t="shared" si="4"/>
        <v>1</v>
      </c>
      <c r="J197" s="16" t="s">
        <v>48</v>
      </c>
      <c r="K197" s="15"/>
      <c r="L197" s="8" t="s">
        <v>32</v>
      </c>
      <c r="M197" s="5" t="s">
        <v>43</v>
      </c>
      <c r="N197" s="5" t="s">
        <v>42</v>
      </c>
      <c r="O197" s="26"/>
    </row>
    <row r="198" spans="1:15" ht="25.5" customHeight="1" x14ac:dyDescent="0.25">
      <c r="A198" s="27">
        <v>186</v>
      </c>
      <c r="B198" s="8">
        <v>2026081</v>
      </c>
      <c r="C198" s="23" t="s">
        <v>84</v>
      </c>
      <c r="D198" s="10" t="s">
        <v>4</v>
      </c>
      <c r="E198" s="15">
        <v>44242</v>
      </c>
      <c r="F198" s="29" t="s">
        <v>51</v>
      </c>
      <c r="G198" s="10"/>
      <c r="H198" s="15">
        <v>44260</v>
      </c>
      <c r="I198" s="9">
        <f t="shared" si="4"/>
        <v>18</v>
      </c>
      <c r="J198" s="16" t="s">
        <v>47</v>
      </c>
      <c r="K198" s="15">
        <v>44252</v>
      </c>
      <c r="L198" s="8" t="s">
        <v>34</v>
      </c>
      <c r="M198" s="5" t="s">
        <v>43</v>
      </c>
      <c r="N198" s="5" t="s">
        <v>42</v>
      </c>
      <c r="O198" s="26"/>
    </row>
    <row r="199" spans="1:15" ht="25.5" customHeight="1" x14ac:dyDescent="0.25">
      <c r="A199" s="28">
        <v>187</v>
      </c>
      <c r="B199" s="8" t="s">
        <v>83</v>
      </c>
      <c r="C199" s="23" t="s">
        <v>84</v>
      </c>
      <c r="D199" s="10" t="s">
        <v>5</v>
      </c>
      <c r="E199" s="15">
        <v>44242</v>
      </c>
      <c r="F199" s="29" t="s">
        <v>68</v>
      </c>
      <c r="G199" s="10"/>
      <c r="H199" s="15">
        <v>44242</v>
      </c>
      <c r="I199" s="9">
        <f t="shared" si="4"/>
        <v>0</v>
      </c>
      <c r="J199" s="16" t="s">
        <v>48</v>
      </c>
      <c r="K199" s="15"/>
      <c r="L199" s="8" t="s">
        <v>32</v>
      </c>
      <c r="M199" s="5" t="s">
        <v>43</v>
      </c>
      <c r="N199" s="5" t="s">
        <v>40</v>
      </c>
      <c r="O199" s="26"/>
    </row>
    <row r="200" spans="1:15" ht="25.5" customHeight="1" x14ac:dyDescent="0.25">
      <c r="A200" s="27">
        <v>188</v>
      </c>
      <c r="B200" s="8" t="s">
        <v>83</v>
      </c>
      <c r="C200" s="23" t="s">
        <v>84</v>
      </c>
      <c r="D200" s="10" t="s">
        <v>5</v>
      </c>
      <c r="E200" s="15">
        <v>44242</v>
      </c>
      <c r="F200" s="29" t="s">
        <v>68</v>
      </c>
      <c r="G200" s="10"/>
      <c r="H200" s="15">
        <v>44242</v>
      </c>
      <c r="I200" s="9">
        <f t="shared" si="4"/>
        <v>0</v>
      </c>
      <c r="J200" s="16" t="s">
        <v>48</v>
      </c>
      <c r="K200" s="15"/>
      <c r="L200" s="8" t="s">
        <v>32</v>
      </c>
      <c r="M200" s="5" t="s">
        <v>43</v>
      </c>
      <c r="N200" s="5" t="s">
        <v>40</v>
      </c>
      <c r="O200" s="26"/>
    </row>
    <row r="201" spans="1:15" ht="25.5" customHeight="1" x14ac:dyDescent="0.25">
      <c r="A201" s="28">
        <v>189</v>
      </c>
      <c r="B201" s="8" t="s">
        <v>83</v>
      </c>
      <c r="C201" s="23" t="s">
        <v>84</v>
      </c>
      <c r="D201" s="10" t="s">
        <v>5</v>
      </c>
      <c r="E201" s="15">
        <v>44242</v>
      </c>
      <c r="F201" s="29" t="s">
        <v>68</v>
      </c>
      <c r="G201" s="10"/>
      <c r="H201" s="15">
        <v>44242</v>
      </c>
      <c r="I201" s="9">
        <f t="shared" si="4"/>
        <v>0</v>
      </c>
      <c r="J201" s="16" t="s">
        <v>48</v>
      </c>
      <c r="K201" s="15"/>
      <c r="L201" s="8" t="s">
        <v>32</v>
      </c>
      <c r="M201" s="5" t="s">
        <v>43</v>
      </c>
      <c r="N201" s="5" t="s">
        <v>40</v>
      </c>
      <c r="O201" s="26"/>
    </row>
    <row r="202" spans="1:15" ht="25.5" customHeight="1" x14ac:dyDescent="0.25">
      <c r="A202" s="27">
        <v>190</v>
      </c>
      <c r="B202" s="8" t="s">
        <v>83</v>
      </c>
      <c r="C202" s="23" t="s">
        <v>84</v>
      </c>
      <c r="D202" s="10" t="s">
        <v>4</v>
      </c>
      <c r="E202" s="15">
        <v>44242</v>
      </c>
      <c r="F202" s="29" t="s">
        <v>51</v>
      </c>
      <c r="G202" s="10"/>
      <c r="H202" s="15">
        <v>44252</v>
      </c>
      <c r="I202" s="9">
        <f t="shared" si="4"/>
        <v>10</v>
      </c>
      <c r="J202" s="16" t="s">
        <v>48</v>
      </c>
      <c r="K202" s="15">
        <v>44252</v>
      </c>
      <c r="L202" s="8" t="s">
        <v>32</v>
      </c>
      <c r="M202" s="5" t="s">
        <v>43</v>
      </c>
      <c r="N202" s="5" t="s">
        <v>40</v>
      </c>
      <c r="O202" s="26"/>
    </row>
    <row r="203" spans="1:15" ht="25.5" customHeight="1" x14ac:dyDescent="0.25">
      <c r="A203" s="28">
        <v>191</v>
      </c>
      <c r="B203" s="8">
        <v>2026082</v>
      </c>
      <c r="C203" s="23" t="s">
        <v>84</v>
      </c>
      <c r="D203" s="10" t="s">
        <v>6</v>
      </c>
      <c r="E203" s="15">
        <v>44242</v>
      </c>
      <c r="F203" s="29" t="s">
        <v>68</v>
      </c>
      <c r="G203" s="10"/>
      <c r="H203" s="15">
        <v>44242</v>
      </c>
      <c r="I203" s="9">
        <f t="shared" si="4"/>
        <v>0</v>
      </c>
      <c r="J203" s="16" t="s">
        <v>48</v>
      </c>
      <c r="K203" s="15"/>
      <c r="L203" s="8" t="s">
        <v>34</v>
      </c>
      <c r="M203" s="5" t="s">
        <v>44</v>
      </c>
      <c r="N203" s="5" t="s">
        <v>42</v>
      </c>
      <c r="O203" s="26"/>
    </row>
    <row r="204" spans="1:15" ht="25.5" customHeight="1" x14ac:dyDescent="0.25">
      <c r="A204" s="27">
        <v>192</v>
      </c>
      <c r="B204" s="8" t="s">
        <v>83</v>
      </c>
      <c r="C204" s="23" t="s">
        <v>84</v>
      </c>
      <c r="D204" s="10" t="s">
        <v>4</v>
      </c>
      <c r="E204" s="15">
        <v>44242</v>
      </c>
      <c r="F204" s="29" t="s">
        <v>68</v>
      </c>
      <c r="G204" s="10"/>
      <c r="H204" s="15">
        <v>44242</v>
      </c>
      <c r="I204" s="9">
        <f t="shared" si="4"/>
        <v>0</v>
      </c>
      <c r="J204" s="16" t="s">
        <v>48</v>
      </c>
      <c r="K204" s="15"/>
      <c r="L204" s="8" t="s">
        <v>33</v>
      </c>
      <c r="M204" s="5" t="s">
        <v>43</v>
      </c>
      <c r="N204" s="5" t="s">
        <v>42</v>
      </c>
      <c r="O204" s="26"/>
    </row>
    <row r="205" spans="1:15" ht="25.5" customHeight="1" x14ac:dyDescent="0.25">
      <c r="A205" s="28">
        <v>193</v>
      </c>
      <c r="B205" s="8" t="s">
        <v>83</v>
      </c>
      <c r="C205" s="23" t="s">
        <v>84</v>
      </c>
      <c r="D205" s="10" t="s">
        <v>4</v>
      </c>
      <c r="E205" s="15">
        <v>44242</v>
      </c>
      <c r="F205" s="29" t="s">
        <v>68</v>
      </c>
      <c r="G205" s="10"/>
      <c r="H205" s="15">
        <v>44242</v>
      </c>
      <c r="I205" s="9">
        <f t="shared" si="4"/>
        <v>0</v>
      </c>
      <c r="J205" s="16" t="s">
        <v>48</v>
      </c>
      <c r="K205" s="15"/>
      <c r="L205" s="8" t="s">
        <v>33</v>
      </c>
      <c r="M205" s="5" t="s">
        <v>43</v>
      </c>
      <c r="N205" s="5" t="s">
        <v>42</v>
      </c>
      <c r="O205" s="26"/>
    </row>
    <row r="206" spans="1:15" ht="25.5" customHeight="1" x14ac:dyDescent="0.25">
      <c r="A206" s="27">
        <v>194</v>
      </c>
      <c r="B206" s="8" t="s">
        <v>83</v>
      </c>
      <c r="C206" s="23" t="s">
        <v>84</v>
      </c>
      <c r="D206" s="10" t="s">
        <v>5</v>
      </c>
      <c r="E206" s="15">
        <v>44242</v>
      </c>
      <c r="F206" s="29" t="s">
        <v>68</v>
      </c>
      <c r="G206" s="10"/>
      <c r="H206" s="15">
        <v>44242</v>
      </c>
      <c r="I206" s="9">
        <f t="shared" si="4"/>
        <v>0</v>
      </c>
      <c r="J206" s="16" t="s">
        <v>48</v>
      </c>
      <c r="K206" s="15"/>
      <c r="L206" s="8" t="s">
        <v>33</v>
      </c>
      <c r="M206" s="5" t="s">
        <v>43</v>
      </c>
      <c r="N206" s="5" t="s">
        <v>42</v>
      </c>
      <c r="O206" s="26"/>
    </row>
    <row r="207" spans="1:15" ht="25.5" customHeight="1" x14ac:dyDescent="0.25">
      <c r="A207" s="28">
        <v>195</v>
      </c>
      <c r="B207" s="8" t="s">
        <v>83</v>
      </c>
      <c r="C207" s="23" t="s">
        <v>84</v>
      </c>
      <c r="D207" s="10" t="s">
        <v>5</v>
      </c>
      <c r="E207" s="15">
        <v>44242</v>
      </c>
      <c r="F207" s="29" t="s">
        <v>68</v>
      </c>
      <c r="G207" s="10"/>
      <c r="H207" s="15">
        <v>44242</v>
      </c>
      <c r="I207" s="9">
        <f t="shared" si="4"/>
        <v>0</v>
      </c>
      <c r="J207" s="16" t="s">
        <v>48</v>
      </c>
      <c r="K207" s="15"/>
      <c r="L207" s="8" t="s">
        <v>31</v>
      </c>
      <c r="M207" s="5" t="s">
        <v>43</v>
      </c>
      <c r="N207" s="5" t="s">
        <v>41</v>
      </c>
      <c r="O207" s="26"/>
    </row>
    <row r="208" spans="1:15" ht="25.5" customHeight="1" x14ac:dyDescent="0.25">
      <c r="A208" s="27">
        <v>196</v>
      </c>
      <c r="B208" s="8" t="s">
        <v>83</v>
      </c>
      <c r="C208" s="23" t="s">
        <v>84</v>
      </c>
      <c r="D208" s="10" t="s">
        <v>6</v>
      </c>
      <c r="E208" s="15">
        <v>44242</v>
      </c>
      <c r="F208" s="29" t="s">
        <v>68</v>
      </c>
      <c r="G208" s="10"/>
      <c r="H208" s="15">
        <v>44242</v>
      </c>
      <c r="I208" s="9">
        <f t="shared" ref="I208:I271" si="6">IF(OR(E208=0,H208=0),"",H208-E208)</f>
        <v>0</v>
      </c>
      <c r="J208" s="16" t="s">
        <v>48</v>
      </c>
      <c r="K208" s="15"/>
      <c r="L208" s="8" t="s">
        <v>31</v>
      </c>
      <c r="M208" s="5" t="s">
        <v>43</v>
      </c>
      <c r="N208" s="5" t="s">
        <v>41</v>
      </c>
      <c r="O208" s="26"/>
    </row>
    <row r="209" spans="1:15" ht="25.5" customHeight="1" x14ac:dyDescent="0.25">
      <c r="A209" s="28">
        <v>197</v>
      </c>
      <c r="B209" s="8" t="s">
        <v>83</v>
      </c>
      <c r="C209" s="23" t="s">
        <v>84</v>
      </c>
      <c r="D209" s="10" t="s">
        <v>6</v>
      </c>
      <c r="E209" s="15">
        <v>44243</v>
      </c>
      <c r="F209" s="29" t="s">
        <v>68</v>
      </c>
      <c r="G209" s="10"/>
      <c r="H209" s="15">
        <v>44243</v>
      </c>
      <c r="I209" s="9">
        <f t="shared" si="6"/>
        <v>0</v>
      </c>
      <c r="J209" s="16" t="s">
        <v>48</v>
      </c>
      <c r="K209" s="15"/>
      <c r="L209" s="8" t="s">
        <v>33</v>
      </c>
      <c r="M209" s="5" t="s">
        <v>43</v>
      </c>
      <c r="N209" s="5" t="s">
        <v>42</v>
      </c>
      <c r="O209" s="26"/>
    </row>
    <row r="210" spans="1:15" ht="25.5" customHeight="1" x14ac:dyDescent="0.25">
      <c r="A210" s="27">
        <v>198</v>
      </c>
      <c r="B210" s="8" t="s">
        <v>83</v>
      </c>
      <c r="C210" s="23" t="s">
        <v>84</v>
      </c>
      <c r="D210" s="10" t="s">
        <v>5</v>
      </c>
      <c r="E210" s="15">
        <v>44243</v>
      </c>
      <c r="F210" s="29" t="s">
        <v>68</v>
      </c>
      <c r="G210" s="10"/>
      <c r="H210" s="15">
        <v>44243</v>
      </c>
      <c r="I210" s="9">
        <f t="shared" si="6"/>
        <v>0</v>
      </c>
      <c r="J210" s="16" t="s">
        <v>48</v>
      </c>
      <c r="K210" s="15"/>
      <c r="L210" s="8" t="s">
        <v>33</v>
      </c>
      <c r="M210" s="5" t="s">
        <v>43</v>
      </c>
      <c r="N210" s="5" t="s">
        <v>40</v>
      </c>
      <c r="O210" s="26"/>
    </row>
    <row r="211" spans="1:15" ht="25.5" customHeight="1" x14ac:dyDescent="0.25">
      <c r="A211" s="28">
        <v>199</v>
      </c>
      <c r="B211" s="8" t="s">
        <v>83</v>
      </c>
      <c r="C211" s="23" t="s">
        <v>84</v>
      </c>
      <c r="D211" s="10" t="s">
        <v>5</v>
      </c>
      <c r="E211" s="15">
        <v>44243</v>
      </c>
      <c r="F211" s="29" t="s">
        <v>68</v>
      </c>
      <c r="G211" s="10"/>
      <c r="H211" s="15">
        <v>44243</v>
      </c>
      <c r="I211" s="9">
        <f t="shared" si="6"/>
        <v>0</v>
      </c>
      <c r="J211" s="16" t="s">
        <v>48</v>
      </c>
      <c r="K211" s="15"/>
      <c r="L211" s="8" t="s">
        <v>33</v>
      </c>
      <c r="M211" s="5" t="s">
        <v>43</v>
      </c>
      <c r="N211" s="5" t="s">
        <v>40</v>
      </c>
      <c r="O211" s="26"/>
    </row>
    <row r="212" spans="1:15" ht="25.5" customHeight="1" x14ac:dyDescent="0.25">
      <c r="A212" s="27">
        <v>200</v>
      </c>
      <c r="B212" s="8" t="s">
        <v>83</v>
      </c>
      <c r="C212" s="23" t="s">
        <v>84</v>
      </c>
      <c r="D212" s="10" t="s">
        <v>5</v>
      </c>
      <c r="E212" s="15">
        <v>44243</v>
      </c>
      <c r="F212" s="29" t="s">
        <v>68</v>
      </c>
      <c r="G212" s="10"/>
      <c r="H212" s="15">
        <v>44243</v>
      </c>
      <c r="I212" s="9">
        <f t="shared" si="6"/>
        <v>0</v>
      </c>
      <c r="J212" s="16" t="s">
        <v>48</v>
      </c>
      <c r="K212" s="15"/>
      <c r="L212" s="8" t="s">
        <v>33</v>
      </c>
      <c r="M212" s="5" t="s">
        <v>43</v>
      </c>
      <c r="N212" s="5" t="s">
        <v>40</v>
      </c>
      <c r="O212" s="26"/>
    </row>
    <row r="213" spans="1:15" ht="25.5" customHeight="1" x14ac:dyDescent="0.25">
      <c r="A213" s="28">
        <v>201</v>
      </c>
      <c r="B213" s="8" t="s">
        <v>83</v>
      </c>
      <c r="C213" s="23" t="s">
        <v>85</v>
      </c>
      <c r="D213" s="10" t="s">
        <v>4</v>
      </c>
      <c r="E213" s="15">
        <v>44243</v>
      </c>
      <c r="F213" s="29" t="s">
        <v>53</v>
      </c>
      <c r="G213" s="10"/>
      <c r="H213" s="15"/>
      <c r="I213" s="9" t="str">
        <f t="shared" si="6"/>
        <v/>
      </c>
      <c r="J213" s="16" t="s">
        <v>47</v>
      </c>
      <c r="K213" s="15">
        <v>44252</v>
      </c>
      <c r="L213" s="8" t="s">
        <v>32</v>
      </c>
      <c r="M213" s="5" t="s">
        <v>43</v>
      </c>
      <c r="N213" s="5" t="s">
        <v>42</v>
      </c>
      <c r="O213" s="26"/>
    </row>
    <row r="214" spans="1:15" ht="25.5" customHeight="1" x14ac:dyDescent="0.25">
      <c r="A214" s="27">
        <v>202</v>
      </c>
      <c r="B214" s="8" t="s">
        <v>83</v>
      </c>
      <c r="C214" s="23" t="s">
        <v>84</v>
      </c>
      <c r="D214" s="10" t="s">
        <v>6</v>
      </c>
      <c r="E214" s="15">
        <v>44243</v>
      </c>
      <c r="F214" s="29" t="s">
        <v>52</v>
      </c>
      <c r="G214" s="10"/>
      <c r="H214" s="15">
        <v>44243</v>
      </c>
      <c r="I214" s="9">
        <f t="shared" si="6"/>
        <v>0</v>
      </c>
      <c r="J214" s="16" t="s">
        <v>48</v>
      </c>
      <c r="K214" s="15"/>
      <c r="L214" s="8" t="s">
        <v>32</v>
      </c>
      <c r="M214" s="5" t="s">
        <v>43</v>
      </c>
      <c r="N214" s="5" t="s">
        <v>40</v>
      </c>
      <c r="O214" s="26"/>
    </row>
    <row r="215" spans="1:15" ht="25.5" customHeight="1" x14ac:dyDescent="0.25">
      <c r="A215" s="28">
        <v>203</v>
      </c>
      <c r="B215" s="8" t="s">
        <v>83</v>
      </c>
      <c r="C215" s="23" t="s">
        <v>84</v>
      </c>
      <c r="D215" s="10" t="s">
        <v>5</v>
      </c>
      <c r="E215" s="15">
        <v>44243</v>
      </c>
      <c r="F215" s="29" t="s">
        <v>68</v>
      </c>
      <c r="G215" s="10"/>
      <c r="H215" s="15">
        <v>44243</v>
      </c>
      <c r="I215" s="9">
        <f t="shared" si="6"/>
        <v>0</v>
      </c>
      <c r="J215" s="16" t="s">
        <v>48</v>
      </c>
      <c r="K215" s="15"/>
      <c r="L215" s="8" t="s">
        <v>32</v>
      </c>
      <c r="M215" s="5" t="s">
        <v>43</v>
      </c>
      <c r="N215" s="5" t="s">
        <v>40</v>
      </c>
      <c r="O215" s="26"/>
    </row>
    <row r="216" spans="1:15" ht="25.5" customHeight="1" x14ac:dyDescent="0.25">
      <c r="A216" s="27">
        <v>204</v>
      </c>
      <c r="B216" s="8" t="s">
        <v>83</v>
      </c>
      <c r="C216" s="23" t="s">
        <v>84</v>
      </c>
      <c r="D216" s="10" t="s">
        <v>5</v>
      </c>
      <c r="E216" s="15">
        <v>44243</v>
      </c>
      <c r="F216" s="29" t="s">
        <v>68</v>
      </c>
      <c r="G216" s="10"/>
      <c r="H216" s="15">
        <v>44243</v>
      </c>
      <c r="I216" s="9">
        <f t="shared" si="6"/>
        <v>0</v>
      </c>
      <c r="J216" s="16" t="s">
        <v>48</v>
      </c>
      <c r="K216" s="15"/>
      <c r="L216" s="8" t="s">
        <v>32</v>
      </c>
      <c r="M216" s="5" t="s">
        <v>43</v>
      </c>
      <c r="N216" s="5" t="s">
        <v>40</v>
      </c>
      <c r="O216" s="26"/>
    </row>
    <row r="217" spans="1:15" ht="25.5" customHeight="1" x14ac:dyDescent="0.25">
      <c r="A217" s="28">
        <v>205</v>
      </c>
      <c r="B217" s="8" t="s">
        <v>83</v>
      </c>
      <c r="C217" s="23" t="s">
        <v>84</v>
      </c>
      <c r="D217" s="10" t="s">
        <v>5</v>
      </c>
      <c r="E217" s="15">
        <v>44243</v>
      </c>
      <c r="F217" s="29" t="s">
        <v>68</v>
      </c>
      <c r="G217" s="10"/>
      <c r="H217" s="15">
        <v>44243</v>
      </c>
      <c r="I217" s="9">
        <f t="shared" si="6"/>
        <v>0</v>
      </c>
      <c r="J217" s="16" t="s">
        <v>48</v>
      </c>
      <c r="K217" s="15"/>
      <c r="L217" s="8" t="s">
        <v>32</v>
      </c>
      <c r="M217" s="5" t="s">
        <v>43</v>
      </c>
      <c r="N217" s="5" t="s">
        <v>40</v>
      </c>
      <c r="O217" s="26"/>
    </row>
    <row r="218" spans="1:15" ht="25.5" customHeight="1" x14ac:dyDescent="0.25">
      <c r="A218" s="27">
        <v>206</v>
      </c>
      <c r="B218" s="8">
        <v>2026083</v>
      </c>
      <c r="C218" s="23" t="s">
        <v>84</v>
      </c>
      <c r="D218" s="10" t="s">
        <v>4</v>
      </c>
      <c r="E218" s="15">
        <v>44243</v>
      </c>
      <c r="F218" s="29" t="s">
        <v>51</v>
      </c>
      <c r="G218" s="10"/>
      <c r="H218" s="15">
        <v>44251</v>
      </c>
      <c r="I218" s="9">
        <f t="shared" si="6"/>
        <v>8</v>
      </c>
      <c r="J218" s="16" t="s">
        <v>48</v>
      </c>
      <c r="K218" s="15">
        <v>44252</v>
      </c>
      <c r="L218" s="8" t="s">
        <v>32</v>
      </c>
      <c r="M218" s="5" t="s">
        <v>43</v>
      </c>
      <c r="N218" s="5" t="s">
        <v>42</v>
      </c>
      <c r="O218" s="26"/>
    </row>
    <row r="219" spans="1:15" ht="25.5" customHeight="1" x14ac:dyDescent="0.25">
      <c r="A219" s="28">
        <v>207</v>
      </c>
      <c r="B219" s="8" t="s">
        <v>83</v>
      </c>
      <c r="C219" s="23" t="s">
        <v>84</v>
      </c>
      <c r="D219" s="10" t="s">
        <v>5</v>
      </c>
      <c r="E219" s="15">
        <v>44243</v>
      </c>
      <c r="F219" s="29" t="s">
        <v>68</v>
      </c>
      <c r="G219" s="10"/>
      <c r="H219" s="15">
        <v>44243</v>
      </c>
      <c r="I219" s="9">
        <f t="shared" si="6"/>
        <v>0</v>
      </c>
      <c r="J219" s="16" t="s">
        <v>48</v>
      </c>
      <c r="K219" s="15"/>
      <c r="L219" s="8" t="s">
        <v>33</v>
      </c>
      <c r="M219" s="5" t="s">
        <v>43</v>
      </c>
      <c r="N219" s="5" t="s">
        <v>40</v>
      </c>
      <c r="O219" s="26"/>
    </row>
    <row r="220" spans="1:15" ht="25.5" customHeight="1" x14ac:dyDescent="0.25">
      <c r="A220" s="27">
        <v>208</v>
      </c>
      <c r="B220" s="8">
        <v>2026084</v>
      </c>
      <c r="C220" s="23" t="s">
        <v>84</v>
      </c>
      <c r="D220" s="10" t="s">
        <v>4</v>
      </c>
      <c r="E220" s="15">
        <v>44243</v>
      </c>
      <c r="F220" s="29" t="s">
        <v>82</v>
      </c>
      <c r="G220" s="10"/>
      <c r="H220" s="15">
        <v>44260</v>
      </c>
      <c r="I220" s="9">
        <f t="shared" si="6"/>
        <v>17</v>
      </c>
      <c r="J220" s="16" t="s">
        <v>47</v>
      </c>
      <c r="K220" s="15">
        <v>44252</v>
      </c>
      <c r="L220" s="5" t="s">
        <v>32</v>
      </c>
      <c r="M220" s="5" t="s">
        <v>43</v>
      </c>
      <c r="N220" s="5" t="s">
        <v>42</v>
      </c>
      <c r="O220" s="26"/>
    </row>
    <row r="221" spans="1:15" ht="25.5" customHeight="1" x14ac:dyDescent="0.25">
      <c r="A221" s="28">
        <v>209</v>
      </c>
      <c r="B221" s="8" t="s">
        <v>83</v>
      </c>
      <c r="C221" s="23" t="s">
        <v>84</v>
      </c>
      <c r="D221" s="10" t="s">
        <v>5</v>
      </c>
      <c r="E221" s="15">
        <v>44243</v>
      </c>
      <c r="F221" s="29" t="s">
        <v>68</v>
      </c>
      <c r="G221" s="10"/>
      <c r="H221" s="15">
        <v>44243</v>
      </c>
      <c r="I221" s="9">
        <f t="shared" si="6"/>
        <v>0</v>
      </c>
      <c r="J221" s="16" t="s">
        <v>48</v>
      </c>
      <c r="K221" s="15"/>
      <c r="L221" s="8" t="s">
        <v>31</v>
      </c>
      <c r="M221" s="5" t="s">
        <v>43</v>
      </c>
      <c r="N221" s="5" t="s">
        <v>42</v>
      </c>
      <c r="O221" s="26"/>
    </row>
    <row r="222" spans="1:15" ht="25.5" customHeight="1" x14ac:dyDescent="0.25">
      <c r="A222" s="27">
        <v>210</v>
      </c>
      <c r="B222" s="8" t="s">
        <v>83</v>
      </c>
      <c r="C222" s="23" t="s">
        <v>84</v>
      </c>
      <c r="D222" s="10" t="s">
        <v>5</v>
      </c>
      <c r="E222" s="15">
        <v>44243</v>
      </c>
      <c r="F222" s="29" t="s">
        <v>68</v>
      </c>
      <c r="G222" s="10"/>
      <c r="H222" s="15">
        <v>44243</v>
      </c>
      <c r="I222" s="9">
        <f t="shared" si="6"/>
        <v>0</v>
      </c>
      <c r="J222" s="16" t="s">
        <v>48</v>
      </c>
      <c r="K222" s="15"/>
      <c r="L222" s="8" t="s">
        <v>31</v>
      </c>
      <c r="M222" s="5" t="s">
        <v>43</v>
      </c>
      <c r="N222" s="5" t="s">
        <v>42</v>
      </c>
      <c r="O222" s="26"/>
    </row>
    <row r="223" spans="1:15" ht="25.5" customHeight="1" x14ac:dyDescent="0.25">
      <c r="A223" s="28">
        <v>211</v>
      </c>
      <c r="B223" s="8" t="s">
        <v>83</v>
      </c>
      <c r="C223" s="23" t="s">
        <v>84</v>
      </c>
      <c r="D223" s="10" t="s">
        <v>4</v>
      </c>
      <c r="E223" s="15">
        <v>44243</v>
      </c>
      <c r="F223" s="29" t="s">
        <v>68</v>
      </c>
      <c r="G223" s="10"/>
      <c r="H223" s="15">
        <v>44243</v>
      </c>
      <c r="I223" s="9">
        <f t="shared" si="6"/>
        <v>0</v>
      </c>
      <c r="J223" s="16" t="s">
        <v>48</v>
      </c>
      <c r="K223" s="15"/>
      <c r="L223" s="8" t="s">
        <v>31</v>
      </c>
      <c r="M223" s="5" t="s">
        <v>43</v>
      </c>
      <c r="N223" s="5" t="s">
        <v>42</v>
      </c>
      <c r="O223" s="26"/>
    </row>
    <row r="224" spans="1:15" ht="25.5" customHeight="1" x14ac:dyDescent="0.25">
      <c r="A224" s="27">
        <v>212</v>
      </c>
      <c r="B224" s="8" t="s">
        <v>83</v>
      </c>
      <c r="C224" s="23" t="s">
        <v>84</v>
      </c>
      <c r="D224" s="10" t="s">
        <v>5</v>
      </c>
      <c r="E224" s="15">
        <v>44243</v>
      </c>
      <c r="F224" s="29" t="s">
        <v>68</v>
      </c>
      <c r="G224" s="10"/>
      <c r="H224" s="15">
        <v>44243</v>
      </c>
      <c r="I224" s="9">
        <f t="shared" si="6"/>
        <v>0</v>
      </c>
      <c r="J224" s="16" t="s">
        <v>48</v>
      </c>
      <c r="K224" s="15"/>
      <c r="L224" s="8" t="s">
        <v>31</v>
      </c>
      <c r="M224" s="5" t="s">
        <v>43</v>
      </c>
      <c r="N224" s="5" t="s">
        <v>40</v>
      </c>
      <c r="O224" s="26"/>
    </row>
    <row r="225" spans="1:15" ht="25.5" customHeight="1" x14ac:dyDescent="0.25">
      <c r="A225" s="28">
        <v>213</v>
      </c>
      <c r="B225" s="8" t="s">
        <v>83</v>
      </c>
      <c r="C225" s="23" t="s">
        <v>84</v>
      </c>
      <c r="D225" s="10" t="s">
        <v>5</v>
      </c>
      <c r="E225" s="15">
        <v>44243</v>
      </c>
      <c r="F225" s="29" t="s">
        <v>68</v>
      </c>
      <c r="G225" s="10"/>
      <c r="H225" s="15">
        <v>44243</v>
      </c>
      <c r="I225" s="9">
        <f t="shared" si="6"/>
        <v>0</v>
      </c>
      <c r="J225" s="16" t="s">
        <v>48</v>
      </c>
      <c r="K225" s="15"/>
      <c r="L225" s="8" t="s">
        <v>31</v>
      </c>
      <c r="M225" s="5" t="s">
        <v>43</v>
      </c>
      <c r="N225" s="5" t="s">
        <v>40</v>
      </c>
      <c r="O225" s="26"/>
    </row>
    <row r="226" spans="1:15" ht="25.5" customHeight="1" x14ac:dyDescent="0.25">
      <c r="A226" s="27">
        <v>214</v>
      </c>
      <c r="B226" s="8" t="s">
        <v>83</v>
      </c>
      <c r="C226" s="23" t="s">
        <v>84</v>
      </c>
      <c r="D226" s="10" t="s">
        <v>5</v>
      </c>
      <c r="E226" s="15">
        <v>44244</v>
      </c>
      <c r="F226" s="29" t="s">
        <v>68</v>
      </c>
      <c r="G226" s="10"/>
      <c r="H226" s="15">
        <v>44244</v>
      </c>
      <c r="I226" s="9">
        <f t="shared" si="6"/>
        <v>0</v>
      </c>
      <c r="J226" s="16" t="s">
        <v>48</v>
      </c>
      <c r="K226" s="15"/>
      <c r="L226" s="8" t="s">
        <v>32</v>
      </c>
      <c r="M226" s="5" t="s">
        <v>43</v>
      </c>
      <c r="N226" s="5" t="s">
        <v>40</v>
      </c>
      <c r="O226" s="26"/>
    </row>
    <row r="227" spans="1:15" ht="25.5" customHeight="1" x14ac:dyDescent="0.25">
      <c r="A227" s="28">
        <v>215</v>
      </c>
      <c r="B227" s="8" t="s">
        <v>83</v>
      </c>
      <c r="C227" s="23" t="s">
        <v>84</v>
      </c>
      <c r="D227" s="10" t="s">
        <v>5</v>
      </c>
      <c r="E227" s="15">
        <v>44244</v>
      </c>
      <c r="F227" s="29" t="s">
        <v>68</v>
      </c>
      <c r="G227" s="10"/>
      <c r="H227" s="15">
        <v>44244</v>
      </c>
      <c r="I227" s="9">
        <f t="shared" si="6"/>
        <v>0</v>
      </c>
      <c r="J227" s="16" t="s">
        <v>48</v>
      </c>
      <c r="K227" s="15"/>
      <c r="L227" s="8" t="s">
        <v>32</v>
      </c>
      <c r="M227" s="5" t="s">
        <v>43</v>
      </c>
      <c r="N227" s="5" t="s">
        <v>42</v>
      </c>
      <c r="O227" s="26"/>
    </row>
    <row r="228" spans="1:15" ht="25.5" customHeight="1" x14ac:dyDescent="0.25">
      <c r="A228" s="27">
        <v>216</v>
      </c>
      <c r="B228" s="8" t="s">
        <v>83</v>
      </c>
      <c r="C228" s="23" t="s">
        <v>84</v>
      </c>
      <c r="D228" s="10" t="s">
        <v>5</v>
      </c>
      <c r="E228" s="21">
        <v>44244</v>
      </c>
      <c r="F228" s="36" t="s">
        <v>68</v>
      </c>
      <c r="G228" s="37"/>
      <c r="H228" s="21">
        <v>44244</v>
      </c>
      <c r="I228" s="9">
        <f t="shared" si="6"/>
        <v>0</v>
      </c>
      <c r="J228" s="16" t="s">
        <v>48</v>
      </c>
      <c r="K228" s="15"/>
      <c r="L228" s="8" t="s">
        <v>32</v>
      </c>
      <c r="M228" s="5" t="s">
        <v>43</v>
      </c>
      <c r="N228" s="5" t="s">
        <v>40</v>
      </c>
      <c r="O228" s="26"/>
    </row>
    <row r="229" spans="1:15" ht="25.5" customHeight="1" x14ac:dyDescent="0.25">
      <c r="A229" s="28">
        <v>217</v>
      </c>
      <c r="B229" s="8" t="s">
        <v>83</v>
      </c>
      <c r="C229" s="23" t="s">
        <v>84</v>
      </c>
      <c r="D229" s="10" t="s">
        <v>4</v>
      </c>
      <c r="E229" s="15">
        <v>44244</v>
      </c>
      <c r="F229" s="29" t="s">
        <v>51</v>
      </c>
      <c r="G229" s="10"/>
      <c r="H229" s="15">
        <v>44259</v>
      </c>
      <c r="I229" s="9">
        <f t="shared" si="6"/>
        <v>15</v>
      </c>
      <c r="J229" s="16" t="s">
        <v>47</v>
      </c>
      <c r="K229" s="15">
        <v>44252</v>
      </c>
      <c r="L229" s="8" t="s">
        <v>32</v>
      </c>
      <c r="M229" s="5" t="s">
        <v>43</v>
      </c>
      <c r="N229" s="5" t="s">
        <v>42</v>
      </c>
      <c r="O229" s="26"/>
    </row>
    <row r="230" spans="1:15" ht="25.5" customHeight="1" x14ac:dyDescent="0.25">
      <c r="A230" s="27">
        <v>218</v>
      </c>
      <c r="B230" s="8" t="s">
        <v>83</v>
      </c>
      <c r="C230" s="23" t="s">
        <v>84</v>
      </c>
      <c r="D230" s="10" t="s">
        <v>5</v>
      </c>
      <c r="E230" s="15">
        <v>44245</v>
      </c>
      <c r="F230" s="29" t="s">
        <v>68</v>
      </c>
      <c r="G230" s="10"/>
      <c r="H230" s="15">
        <v>44245</v>
      </c>
      <c r="I230" s="9">
        <f t="shared" si="6"/>
        <v>0</v>
      </c>
      <c r="J230" s="16" t="s">
        <v>48</v>
      </c>
      <c r="K230" s="15"/>
      <c r="L230" s="8" t="s">
        <v>32</v>
      </c>
      <c r="M230" s="5" t="s">
        <v>43</v>
      </c>
      <c r="N230" s="5" t="s">
        <v>40</v>
      </c>
      <c r="O230" s="26"/>
    </row>
    <row r="231" spans="1:15" ht="25.5" customHeight="1" x14ac:dyDescent="0.25">
      <c r="A231" s="28">
        <v>219</v>
      </c>
      <c r="B231" s="8" t="s">
        <v>83</v>
      </c>
      <c r="C231" s="23" t="s">
        <v>84</v>
      </c>
      <c r="D231" s="10" t="s">
        <v>5</v>
      </c>
      <c r="E231" s="21">
        <v>44245</v>
      </c>
      <c r="F231" s="36" t="s">
        <v>68</v>
      </c>
      <c r="G231" s="37"/>
      <c r="H231" s="21">
        <v>44245</v>
      </c>
      <c r="I231" s="9">
        <f t="shared" si="6"/>
        <v>0</v>
      </c>
      <c r="J231" s="16" t="s">
        <v>48</v>
      </c>
      <c r="K231" s="15"/>
      <c r="L231" s="8" t="s">
        <v>32</v>
      </c>
      <c r="M231" s="5" t="s">
        <v>43</v>
      </c>
      <c r="N231" s="5" t="s">
        <v>40</v>
      </c>
      <c r="O231" s="26"/>
    </row>
    <row r="232" spans="1:15" ht="25.5" customHeight="1" x14ac:dyDescent="0.25">
      <c r="A232" s="27">
        <v>220</v>
      </c>
      <c r="B232" s="8" t="s">
        <v>83</v>
      </c>
      <c r="C232" s="23" t="s">
        <v>84</v>
      </c>
      <c r="D232" s="10" t="s">
        <v>6</v>
      </c>
      <c r="E232" s="15">
        <v>44245</v>
      </c>
      <c r="F232" s="29"/>
      <c r="G232" s="10" t="s">
        <v>78</v>
      </c>
      <c r="H232" s="15">
        <v>44245</v>
      </c>
      <c r="I232" s="9">
        <f t="shared" si="6"/>
        <v>0</v>
      </c>
      <c r="J232" s="16" t="s">
        <v>48</v>
      </c>
      <c r="K232" s="15"/>
      <c r="L232" s="8" t="s">
        <v>32</v>
      </c>
      <c r="M232" s="5" t="s">
        <v>43</v>
      </c>
      <c r="N232" s="5" t="s">
        <v>40</v>
      </c>
      <c r="O232" s="26"/>
    </row>
    <row r="233" spans="1:15" ht="25.5" customHeight="1" x14ac:dyDescent="0.25">
      <c r="A233" s="28">
        <v>221</v>
      </c>
      <c r="B233" s="8" t="s">
        <v>83</v>
      </c>
      <c r="C233" s="23" t="s">
        <v>84</v>
      </c>
      <c r="D233" s="10" t="s">
        <v>5</v>
      </c>
      <c r="E233" s="15">
        <v>44245</v>
      </c>
      <c r="F233" s="29"/>
      <c r="G233" s="10" t="s">
        <v>81</v>
      </c>
      <c r="H233" s="15">
        <v>44246</v>
      </c>
      <c r="I233" s="9">
        <f t="shared" si="6"/>
        <v>1</v>
      </c>
      <c r="J233" s="16" t="s">
        <v>48</v>
      </c>
      <c r="K233" s="15"/>
      <c r="L233" s="8" t="s">
        <v>32</v>
      </c>
      <c r="M233" s="5" t="s">
        <v>43</v>
      </c>
      <c r="N233" s="5" t="s">
        <v>40</v>
      </c>
      <c r="O233" s="26"/>
    </row>
    <row r="234" spans="1:15" ht="25.5" customHeight="1" x14ac:dyDescent="0.25">
      <c r="A234" s="27">
        <v>222</v>
      </c>
      <c r="B234" s="8" t="s">
        <v>83</v>
      </c>
      <c r="C234" s="23" t="s">
        <v>84</v>
      </c>
      <c r="D234" s="10" t="s">
        <v>5</v>
      </c>
      <c r="E234" s="15">
        <v>44245</v>
      </c>
      <c r="F234" s="29" t="s">
        <v>68</v>
      </c>
      <c r="G234" s="10"/>
      <c r="H234" s="15">
        <v>44245</v>
      </c>
      <c r="I234" s="9">
        <f t="shared" si="6"/>
        <v>0</v>
      </c>
      <c r="J234" s="16" t="s">
        <v>48</v>
      </c>
      <c r="K234" s="15"/>
      <c r="L234" s="8" t="s">
        <v>32</v>
      </c>
      <c r="M234" s="5" t="s">
        <v>43</v>
      </c>
      <c r="N234" s="5" t="s">
        <v>40</v>
      </c>
      <c r="O234" s="26"/>
    </row>
    <row r="235" spans="1:15" ht="25.5" customHeight="1" x14ac:dyDescent="0.25">
      <c r="A235" s="28">
        <v>223</v>
      </c>
      <c r="B235" s="8" t="s">
        <v>83</v>
      </c>
      <c r="C235" s="23" t="s">
        <v>84</v>
      </c>
      <c r="D235" s="10" t="s">
        <v>5</v>
      </c>
      <c r="E235" s="15">
        <v>44245</v>
      </c>
      <c r="F235" s="29" t="s">
        <v>68</v>
      </c>
      <c r="G235" s="10"/>
      <c r="H235" s="15">
        <v>44245</v>
      </c>
      <c r="I235" s="9">
        <f t="shared" si="6"/>
        <v>0</v>
      </c>
      <c r="J235" s="16" t="s">
        <v>48</v>
      </c>
      <c r="K235" s="15"/>
      <c r="L235" s="8" t="s">
        <v>32</v>
      </c>
      <c r="M235" s="5" t="s">
        <v>43</v>
      </c>
      <c r="N235" s="5" t="s">
        <v>40</v>
      </c>
      <c r="O235" s="26"/>
    </row>
    <row r="236" spans="1:15" ht="25.5" customHeight="1" x14ac:dyDescent="0.25">
      <c r="A236" s="27">
        <v>224</v>
      </c>
      <c r="B236" s="8" t="s">
        <v>83</v>
      </c>
      <c r="C236" s="23" t="s">
        <v>84</v>
      </c>
      <c r="D236" s="10" t="s">
        <v>5</v>
      </c>
      <c r="E236" s="15">
        <v>44245</v>
      </c>
      <c r="F236" s="29" t="s">
        <v>68</v>
      </c>
      <c r="G236" s="10"/>
      <c r="H236" s="15">
        <v>44245</v>
      </c>
      <c r="I236" s="9">
        <f t="shared" si="6"/>
        <v>0</v>
      </c>
      <c r="J236" s="16" t="s">
        <v>48</v>
      </c>
      <c r="K236" s="15"/>
      <c r="L236" s="8" t="s">
        <v>32</v>
      </c>
      <c r="M236" s="5" t="s">
        <v>43</v>
      </c>
      <c r="N236" s="5" t="s">
        <v>40</v>
      </c>
      <c r="O236" s="26"/>
    </row>
    <row r="237" spans="1:15" ht="25.5" customHeight="1" x14ac:dyDescent="0.25">
      <c r="A237" s="28">
        <v>225</v>
      </c>
      <c r="B237" s="8" t="s">
        <v>83</v>
      </c>
      <c r="C237" s="23" t="s">
        <v>84</v>
      </c>
      <c r="D237" s="10" t="s">
        <v>5</v>
      </c>
      <c r="E237" s="15">
        <v>44245</v>
      </c>
      <c r="F237" s="29" t="s">
        <v>68</v>
      </c>
      <c r="G237" s="10"/>
      <c r="H237" s="15">
        <v>44245</v>
      </c>
      <c r="I237" s="9">
        <f t="shared" si="6"/>
        <v>0</v>
      </c>
      <c r="J237" s="16" t="s">
        <v>48</v>
      </c>
      <c r="K237" s="15"/>
      <c r="L237" s="8" t="s">
        <v>32</v>
      </c>
      <c r="M237" s="5" t="s">
        <v>43</v>
      </c>
      <c r="N237" s="5" t="s">
        <v>40</v>
      </c>
      <c r="O237" s="26"/>
    </row>
    <row r="238" spans="1:15" ht="25.5" customHeight="1" x14ac:dyDescent="0.25">
      <c r="A238" s="27">
        <v>226</v>
      </c>
      <c r="B238" s="8">
        <v>2026089</v>
      </c>
      <c r="C238" s="8" t="s">
        <v>85</v>
      </c>
      <c r="D238" s="10" t="s">
        <v>4</v>
      </c>
      <c r="E238" s="15">
        <v>44245</v>
      </c>
      <c r="F238" s="29" t="s">
        <v>51</v>
      </c>
      <c r="G238" s="10"/>
      <c r="H238" s="15"/>
      <c r="I238" s="9" t="str">
        <f t="shared" si="6"/>
        <v/>
      </c>
      <c r="J238" s="16" t="s">
        <v>47</v>
      </c>
      <c r="K238" s="15">
        <v>44256</v>
      </c>
      <c r="L238" s="8" t="s">
        <v>32</v>
      </c>
      <c r="M238" s="5" t="s">
        <v>43</v>
      </c>
      <c r="N238" s="5" t="s">
        <v>41</v>
      </c>
      <c r="O238" s="26"/>
    </row>
    <row r="239" spans="1:15" ht="25.5" customHeight="1" x14ac:dyDescent="0.25">
      <c r="A239" s="28">
        <v>227</v>
      </c>
      <c r="B239" s="8" t="s">
        <v>83</v>
      </c>
      <c r="C239" s="23" t="s">
        <v>84</v>
      </c>
      <c r="D239" s="10" t="s">
        <v>5</v>
      </c>
      <c r="E239" s="15">
        <v>44245</v>
      </c>
      <c r="F239" s="29"/>
      <c r="G239" s="10" t="s">
        <v>76</v>
      </c>
      <c r="H239" s="15">
        <v>44246</v>
      </c>
      <c r="I239" s="9">
        <f t="shared" si="6"/>
        <v>1</v>
      </c>
      <c r="J239" s="16" t="s">
        <v>48</v>
      </c>
      <c r="K239" s="15"/>
      <c r="L239" s="8" t="s">
        <v>32</v>
      </c>
      <c r="M239" s="5" t="s">
        <v>43</v>
      </c>
      <c r="N239" s="5" t="s">
        <v>40</v>
      </c>
      <c r="O239" s="26"/>
    </row>
    <row r="240" spans="1:15" ht="25.5" customHeight="1" x14ac:dyDescent="0.25">
      <c r="A240" s="27">
        <v>228</v>
      </c>
      <c r="B240" s="8">
        <v>2026094</v>
      </c>
      <c r="C240" s="8" t="s">
        <v>85</v>
      </c>
      <c r="D240" s="10" t="s">
        <v>4</v>
      </c>
      <c r="E240" s="15">
        <v>44245</v>
      </c>
      <c r="F240" s="29"/>
      <c r="G240" s="10" t="s">
        <v>69</v>
      </c>
      <c r="H240" s="15"/>
      <c r="I240" s="9" t="str">
        <f t="shared" si="6"/>
        <v/>
      </c>
      <c r="J240" s="16" t="s">
        <v>47</v>
      </c>
      <c r="K240" s="15">
        <v>44256</v>
      </c>
      <c r="L240" s="5" t="s">
        <v>32</v>
      </c>
      <c r="M240" s="5" t="s">
        <v>43</v>
      </c>
      <c r="N240" s="5" t="s">
        <v>42</v>
      </c>
      <c r="O240" s="26"/>
    </row>
    <row r="241" spans="1:15" ht="25.5" customHeight="1" x14ac:dyDescent="0.25">
      <c r="A241" s="28">
        <v>229</v>
      </c>
      <c r="B241" s="8">
        <v>2026095</v>
      </c>
      <c r="C241" s="8" t="s">
        <v>85</v>
      </c>
      <c r="D241" s="10" t="s">
        <v>4</v>
      </c>
      <c r="E241" s="15">
        <v>44245</v>
      </c>
      <c r="F241" s="29"/>
      <c r="G241" s="10" t="s">
        <v>69</v>
      </c>
      <c r="H241" s="15"/>
      <c r="I241" s="9" t="str">
        <f t="shared" si="6"/>
        <v/>
      </c>
      <c r="J241" s="16" t="s">
        <v>47</v>
      </c>
      <c r="K241" s="15">
        <v>44256</v>
      </c>
      <c r="L241" s="5" t="s">
        <v>32</v>
      </c>
      <c r="M241" s="5" t="s">
        <v>43</v>
      </c>
      <c r="N241" s="5" t="s">
        <v>42</v>
      </c>
      <c r="O241" s="26"/>
    </row>
    <row r="242" spans="1:15" ht="25.5" customHeight="1" x14ac:dyDescent="0.25">
      <c r="A242" s="27">
        <v>230</v>
      </c>
      <c r="B242" s="8" t="s">
        <v>83</v>
      </c>
      <c r="C242" s="23" t="s">
        <v>84</v>
      </c>
      <c r="D242" s="10" t="s">
        <v>6</v>
      </c>
      <c r="E242" s="15">
        <v>44245</v>
      </c>
      <c r="F242" s="29" t="s">
        <v>68</v>
      </c>
      <c r="G242" s="10"/>
      <c r="H242" s="15">
        <v>44245</v>
      </c>
      <c r="I242" s="9">
        <f t="shared" si="6"/>
        <v>0</v>
      </c>
      <c r="J242" s="16" t="s">
        <v>48</v>
      </c>
      <c r="K242" s="15"/>
      <c r="L242" s="8" t="s">
        <v>33</v>
      </c>
      <c r="M242" s="5" t="s">
        <v>43</v>
      </c>
      <c r="N242" s="5" t="s">
        <v>42</v>
      </c>
      <c r="O242" s="26"/>
    </row>
    <row r="243" spans="1:15" ht="25.5" customHeight="1" x14ac:dyDescent="0.25">
      <c r="A243" s="28">
        <v>231</v>
      </c>
      <c r="B243" s="8" t="s">
        <v>83</v>
      </c>
      <c r="C243" s="23" t="s">
        <v>84</v>
      </c>
      <c r="D243" s="10" t="s">
        <v>5</v>
      </c>
      <c r="E243" s="15">
        <v>44245</v>
      </c>
      <c r="F243" s="29" t="s">
        <v>68</v>
      </c>
      <c r="G243" s="10"/>
      <c r="H243" s="15">
        <v>44245</v>
      </c>
      <c r="I243" s="9">
        <f t="shared" si="6"/>
        <v>0</v>
      </c>
      <c r="J243" s="16" t="s">
        <v>48</v>
      </c>
      <c r="K243" s="15"/>
      <c r="L243" s="8" t="s">
        <v>33</v>
      </c>
      <c r="M243" s="5" t="s">
        <v>43</v>
      </c>
      <c r="N243" s="5" t="s">
        <v>40</v>
      </c>
      <c r="O243" s="26"/>
    </row>
    <row r="244" spans="1:15" ht="25.5" customHeight="1" x14ac:dyDescent="0.25">
      <c r="A244" s="27">
        <v>232</v>
      </c>
      <c r="B244" s="8" t="s">
        <v>83</v>
      </c>
      <c r="C244" s="23" t="s">
        <v>84</v>
      </c>
      <c r="D244" s="10" t="s">
        <v>5</v>
      </c>
      <c r="E244" s="15">
        <v>44245</v>
      </c>
      <c r="F244" s="29" t="s">
        <v>68</v>
      </c>
      <c r="G244" s="10"/>
      <c r="H244" s="15">
        <v>44245</v>
      </c>
      <c r="I244" s="9">
        <f t="shared" si="6"/>
        <v>0</v>
      </c>
      <c r="J244" s="16" t="s">
        <v>48</v>
      </c>
      <c r="K244" s="15"/>
      <c r="L244" s="8" t="s">
        <v>33</v>
      </c>
      <c r="M244" s="5" t="s">
        <v>43</v>
      </c>
      <c r="N244" s="5" t="s">
        <v>40</v>
      </c>
      <c r="O244" s="26"/>
    </row>
    <row r="245" spans="1:15" ht="25.5" customHeight="1" x14ac:dyDescent="0.25">
      <c r="A245" s="28">
        <v>233</v>
      </c>
      <c r="B245" s="8" t="s">
        <v>83</v>
      </c>
      <c r="C245" s="23" t="s">
        <v>84</v>
      </c>
      <c r="D245" s="10" t="s">
        <v>5</v>
      </c>
      <c r="E245" s="15">
        <v>44245</v>
      </c>
      <c r="F245" s="29" t="s">
        <v>68</v>
      </c>
      <c r="G245" s="10"/>
      <c r="H245" s="15">
        <v>44245</v>
      </c>
      <c r="I245" s="9">
        <f t="shared" si="6"/>
        <v>0</v>
      </c>
      <c r="J245" s="16" t="s">
        <v>48</v>
      </c>
      <c r="K245" s="15"/>
      <c r="L245" s="8" t="s">
        <v>33</v>
      </c>
      <c r="M245" s="5" t="s">
        <v>43</v>
      </c>
      <c r="N245" s="5" t="s">
        <v>40</v>
      </c>
      <c r="O245" s="26"/>
    </row>
    <row r="246" spans="1:15" ht="25.5" customHeight="1" x14ac:dyDescent="0.25">
      <c r="A246" s="27">
        <v>234</v>
      </c>
      <c r="B246" s="8" t="s">
        <v>83</v>
      </c>
      <c r="C246" s="23" t="s">
        <v>84</v>
      </c>
      <c r="D246" s="10" t="s">
        <v>5</v>
      </c>
      <c r="E246" s="15">
        <v>44245</v>
      </c>
      <c r="F246" s="29" t="s">
        <v>68</v>
      </c>
      <c r="G246" s="10"/>
      <c r="H246" s="15">
        <v>44245</v>
      </c>
      <c r="I246" s="9">
        <f t="shared" si="6"/>
        <v>0</v>
      </c>
      <c r="J246" s="16" t="s">
        <v>48</v>
      </c>
      <c r="K246" s="15"/>
      <c r="L246" s="8" t="s">
        <v>33</v>
      </c>
      <c r="M246" s="5" t="s">
        <v>43</v>
      </c>
      <c r="N246" s="5" t="s">
        <v>40</v>
      </c>
      <c r="O246" s="26"/>
    </row>
    <row r="247" spans="1:15" ht="25.5" customHeight="1" x14ac:dyDescent="0.25">
      <c r="A247" s="28">
        <v>235</v>
      </c>
      <c r="B247" s="8" t="s">
        <v>83</v>
      </c>
      <c r="C247" s="23" t="s">
        <v>84</v>
      </c>
      <c r="D247" s="10" t="s">
        <v>5</v>
      </c>
      <c r="E247" s="15">
        <v>44245</v>
      </c>
      <c r="F247" s="29" t="s">
        <v>68</v>
      </c>
      <c r="G247" s="10"/>
      <c r="H247" s="15">
        <v>44245</v>
      </c>
      <c r="I247" s="9">
        <f t="shared" si="6"/>
        <v>0</v>
      </c>
      <c r="J247" s="16" t="s">
        <v>48</v>
      </c>
      <c r="K247" s="15"/>
      <c r="L247" s="8" t="s">
        <v>31</v>
      </c>
      <c r="M247" s="5" t="s">
        <v>43</v>
      </c>
      <c r="N247" s="5" t="s">
        <v>40</v>
      </c>
      <c r="O247" s="26"/>
    </row>
    <row r="248" spans="1:15" ht="25.5" customHeight="1" x14ac:dyDescent="0.25">
      <c r="A248" s="27">
        <v>236</v>
      </c>
      <c r="B248" s="8" t="s">
        <v>83</v>
      </c>
      <c r="C248" s="23" t="s">
        <v>84</v>
      </c>
      <c r="D248" s="10" t="s">
        <v>6</v>
      </c>
      <c r="E248" s="15">
        <v>44245</v>
      </c>
      <c r="F248" s="29" t="s">
        <v>68</v>
      </c>
      <c r="G248" s="10"/>
      <c r="H248" s="15">
        <v>44245</v>
      </c>
      <c r="I248" s="9">
        <f t="shared" si="6"/>
        <v>0</v>
      </c>
      <c r="J248" s="16" t="s">
        <v>48</v>
      </c>
      <c r="K248" s="15"/>
      <c r="L248" s="8" t="s">
        <v>31</v>
      </c>
      <c r="M248" s="5" t="s">
        <v>43</v>
      </c>
      <c r="N248" s="5" t="s">
        <v>40</v>
      </c>
      <c r="O248" s="26"/>
    </row>
    <row r="249" spans="1:15" ht="25.5" customHeight="1" x14ac:dyDescent="0.25">
      <c r="A249" s="28">
        <v>237</v>
      </c>
      <c r="B249" s="8" t="s">
        <v>83</v>
      </c>
      <c r="C249" s="23" t="s">
        <v>84</v>
      </c>
      <c r="D249" s="10" t="s">
        <v>5</v>
      </c>
      <c r="E249" s="15">
        <v>44245</v>
      </c>
      <c r="F249" s="29" t="s">
        <v>68</v>
      </c>
      <c r="G249" s="10"/>
      <c r="H249" s="15">
        <v>44245</v>
      </c>
      <c r="I249" s="9">
        <f t="shared" si="6"/>
        <v>0</v>
      </c>
      <c r="J249" s="16" t="s">
        <v>48</v>
      </c>
      <c r="K249" s="15"/>
      <c r="L249" s="8" t="s">
        <v>31</v>
      </c>
      <c r="M249" s="5" t="s">
        <v>43</v>
      </c>
      <c r="N249" s="5" t="s">
        <v>40</v>
      </c>
      <c r="O249" s="26"/>
    </row>
    <row r="250" spans="1:15" ht="25.5" customHeight="1" x14ac:dyDescent="0.25">
      <c r="A250" s="27">
        <v>238</v>
      </c>
      <c r="B250" s="8" t="s">
        <v>83</v>
      </c>
      <c r="C250" s="23" t="s">
        <v>84</v>
      </c>
      <c r="D250" s="10" t="s">
        <v>5</v>
      </c>
      <c r="E250" s="15">
        <v>44245</v>
      </c>
      <c r="F250" s="29" t="s">
        <v>68</v>
      </c>
      <c r="G250" s="10"/>
      <c r="H250" s="15">
        <v>44245</v>
      </c>
      <c r="I250" s="9">
        <f t="shared" si="6"/>
        <v>0</v>
      </c>
      <c r="J250" s="16" t="s">
        <v>48</v>
      </c>
      <c r="K250" s="15"/>
      <c r="L250" s="8" t="s">
        <v>31</v>
      </c>
      <c r="M250" s="5" t="s">
        <v>43</v>
      </c>
      <c r="N250" s="5" t="s">
        <v>40</v>
      </c>
      <c r="O250" s="26"/>
    </row>
    <row r="251" spans="1:15" ht="25.5" customHeight="1" x14ac:dyDescent="0.25">
      <c r="A251" s="28">
        <v>239</v>
      </c>
      <c r="B251" s="8" t="s">
        <v>83</v>
      </c>
      <c r="C251" s="23" t="s">
        <v>84</v>
      </c>
      <c r="D251" s="10" t="s">
        <v>5</v>
      </c>
      <c r="E251" s="15">
        <v>44245</v>
      </c>
      <c r="F251" s="29" t="s">
        <v>68</v>
      </c>
      <c r="G251" s="10"/>
      <c r="H251" s="15">
        <v>44245</v>
      </c>
      <c r="I251" s="9">
        <f t="shared" si="6"/>
        <v>0</v>
      </c>
      <c r="J251" s="16" t="s">
        <v>48</v>
      </c>
      <c r="K251" s="15"/>
      <c r="L251" s="8" t="s">
        <v>31</v>
      </c>
      <c r="M251" s="5" t="s">
        <v>43</v>
      </c>
      <c r="N251" s="5" t="s">
        <v>40</v>
      </c>
      <c r="O251" s="26"/>
    </row>
    <row r="252" spans="1:15" ht="25.5" customHeight="1" x14ac:dyDescent="0.25">
      <c r="A252" s="27">
        <v>240</v>
      </c>
      <c r="B252" s="8" t="s">
        <v>83</v>
      </c>
      <c r="C252" s="23" t="s">
        <v>84</v>
      </c>
      <c r="D252" s="10" t="s">
        <v>5</v>
      </c>
      <c r="E252" s="15">
        <v>44245</v>
      </c>
      <c r="F252" s="29" t="s">
        <v>68</v>
      </c>
      <c r="G252" s="10"/>
      <c r="H252" s="15">
        <v>44245</v>
      </c>
      <c r="I252" s="9">
        <f t="shared" si="6"/>
        <v>0</v>
      </c>
      <c r="J252" s="16" t="s">
        <v>48</v>
      </c>
      <c r="K252" s="15"/>
      <c r="L252" s="8" t="s">
        <v>31</v>
      </c>
      <c r="M252" s="5" t="s">
        <v>43</v>
      </c>
      <c r="N252" s="5" t="s">
        <v>40</v>
      </c>
      <c r="O252" s="26"/>
    </row>
    <row r="253" spans="1:15" ht="25.5" customHeight="1" x14ac:dyDescent="0.25">
      <c r="A253" s="28">
        <v>241</v>
      </c>
      <c r="B253" s="8" t="s">
        <v>83</v>
      </c>
      <c r="C253" s="23" t="s">
        <v>84</v>
      </c>
      <c r="D253" s="10" t="s">
        <v>5</v>
      </c>
      <c r="E253" s="15">
        <v>44245</v>
      </c>
      <c r="F253" s="29" t="s">
        <v>68</v>
      </c>
      <c r="G253" s="10"/>
      <c r="H253" s="15">
        <v>44245</v>
      </c>
      <c r="I253" s="9">
        <f t="shared" si="6"/>
        <v>0</v>
      </c>
      <c r="J253" s="16" t="s">
        <v>48</v>
      </c>
      <c r="K253" s="15"/>
      <c r="L253" s="8" t="s">
        <v>31</v>
      </c>
      <c r="M253" s="5" t="s">
        <v>43</v>
      </c>
      <c r="N253" s="5" t="s">
        <v>40</v>
      </c>
      <c r="O253" s="26"/>
    </row>
    <row r="254" spans="1:15" ht="25.5" customHeight="1" x14ac:dyDescent="0.25">
      <c r="A254" s="27">
        <v>242</v>
      </c>
      <c r="B254" s="8" t="s">
        <v>83</v>
      </c>
      <c r="C254" s="23" t="s">
        <v>84</v>
      </c>
      <c r="D254" s="10" t="s">
        <v>5</v>
      </c>
      <c r="E254" s="15">
        <v>44245</v>
      </c>
      <c r="F254" s="29" t="s">
        <v>68</v>
      </c>
      <c r="G254" s="10"/>
      <c r="H254" s="15">
        <v>44245</v>
      </c>
      <c r="I254" s="9">
        <f t="shared" si="6"/>
        <v>0</v>
      </c>
      <c r="J254" s="16" t="s">
        <v>48</v>
      </c>
      <c r="K254" s="15"/>
      <c r="L254" s="8" t="s">
        <v>31</v>
      </c>
      <c r="M254" s="5" t="s">
        <v>43</v>
      </c>
      <c r="N254" s="5" t="s">
        <v>40</v>
      </c>
      <c r="O254" s="26"/>
    </row>
    <row r="255" spans="1:15" ht="25.5" customHeight="1" x14ac:dyDescent="0.25">
      <c r="A255" s="28">
        <v>243</v>
      </c>
      <c r="B255" s="8" t="s">
        <v>83</v>
      </c>
      <c r="C255" s="23" t="s">
        <v>84</v>
      </c>
      <c r="D255" s="10" t="s">
        <v>5</v>
      </c>
      <c r="E255" s="15">
        <v>44246</v>
      </c>
      <c r="F255" s="29" t="s">
        <v>68</v>
      </c>
      <c r="G255" s="10"/>
      <c r="H255" s="15">
        <v>44246</v>
      </c>
      <c r="I255" s="9">
        <f t="shared" si="6"/>
        <v>0</v>
      </c>
      <c r="J255" s="16" t="s">
        <v>48</v>
      </c>
      <c r="K255" s="15"/>
      <c r="L255" s="8" t="s">
        <v>32</v>
      </c>
      <c r="M255" s="5" t="s">
        <v>43</v>
      </c>
      <c r="N255" s="5" t="s">
        <v>40</v>
      </c>
      <c r="O255" s="26"/>
    </row>
    <row r="256" spans="1:15" ht="25.5" customHeight="1" x14ac:dyDescent="0.25">
      <c r="A256" s="27">
        <v>244</v>
      </c>
      <c r="B256" s="8" t="s">
        <v>83</v>
      </c>
      <c r="C256" s="23" t="s">
        <v>84</v>
      </c>
      <c r="D256" s="10" t="s">
        <v>5</v>
      </c>
      <c r="E256" s="15">
        <v>44246</v>
      </c>
      <c r="F256" s="29" t="s">
        <v>68</v>
      </c>
      <c r="G256" s="10"/>
      <c r="H256" s="15">
        <v>44246</v>
      </c>
      <c r="I256" s="9">
        <f>IF(OR(E256=0,H256=0),"",H256-E256)</f>
        <v>0</v>
      </c>
      <c r="J256" s="16" t="s">
        <v>48</v>
      </c>
      <c r="K256" s="15"/>
      <c r="L256" s="8" t="s">
        <v>32</v>
      </c>
      <c r="M256" s="5" t="s">
        <v>43</v>
      </c>
      <c r="N256" s="5" t="s">
        <v>40</v>
      </c>
      <c r="O256" s="26"/>
    </row>
    <row r="257" spans="1:15" ht="25.5" customHeight="1" x14ac:dyDescent="0.25">
      <c r="A257" s="28">
        <v>245</v>
      </c>
      <c r="B257" s="8" t="s">
        <v>83</v>
      </c>
      <c r="C257" s="23" t="s">
        <v>84</v>
      </c>
      <c r="D257" s="10" t="s">
        <v>5</v>
      </c>
      <c r="E257" s="15">
        <v>44246</v>
      </c>
      <c r="F257" s="29" t="s">
        <v>68</v>
      </c>
      <c r="G257" s="10"/>
      <c r="H257" s="15">
        <v>44246</v>
      </c>
      <c r="I257" s="9">
        <f>IF(OR(E257=0,H257=0),"",H257-E257)</f>
        <v>0</v>
      </c>
      <c r="J257" s="16" t="s">
        <v>48</v>
      </c>
      <c r="K257" s="15"/>
      <c r="L257" s="8" t="s">
        <v>32</v>
      </c>
      <c r="M257" s="5" t="s">
        <v>43</v>
      </c>
      <c r="N257" s="5" t="s">
        <v>40</v>
      </c>
      <c r="O257" s="26"/>
    </row>
    <row r="258" spans="1:15" ht="25.5" customHeight="1" x14ac:dyDescent="0.25">
      <c r="A258" s="27">
        <v>246</v>
      </c>
      <c r="B258" s="8" t="s">
        <v>83</v>
      </c>
      <c r="C258" s="23" t="s">
        <v>84</v>
      </c>
      <c r="D258" s="10" t="s">
        <v>6</v>
      </c>
      <c r="E258" s="15">
        <v>44246</v>
      </c>
      <c r="F258" s="29" t="s">
        <v>68</v>
      </c>
      <c r="G258" s="10"/>
      <c r="H258" s="15">
        <v>44246</v>
      </c>
      <c r="I258" s="9">
        <f t="shared" si="6"/>
        <v>0</v>
      </c>
      <c r="J258" s="16" t="s">
        <v>48</v>
      </c>
      <c r="K258" s="15"/>
      <c r="L258" s="8" t="s">
        <v>32</v>
      </c>
      <c r="M258" s="5" t="s">
        <v>43</v>
      </c>
      <c r="N258" s="5" t="s">
        <v>42</v>
      </c>
      <c r="O258" s="26"/>
    </row>
    <row r="259" spans="1:15" ht="25.5" customHeight="1" x14ac:dyDescent="0.25">
      <c r="A259" s="28">
        <v>247</v>
      </c>
      <c r="B259" s="8" t="s">
        <v>83</v>
      </c>
      <c r="C259" s="23" t="s">
        <v>84</v>
      </c>
      <c r="D259" s="10" t="s">
        <v>6</v>
      </c>
      <c r="E259" s="15">
        <v>44246</v>
      </c>
      <c r="F259" s="29" t="s">
        <v>68</v>
      </c>
      <c r="G259" s="10"/>
      <c r="H259" s="15">
        <v>44253</v>
      </c>
      <c r="I259" s="9">
        <f t="shared" si="6"/>
        <v>7</v>
      </c>
      <c r="J259" s="16" t="s">
        <v>48</v>
      </c>
      <c r="K259" s="15"/>
      <c r="L259" s="8" t="s">
        <v>32</v>
      </c>
      <c r="M259" s="5" t="s">
        <v>43</v>
      </c>
      <c r="N259" s="5" t="s">
        <v>41</v>
      </c>
      <c r="O259" s="26"/>
    </row>
    <row r="260" spans="1:15" ht="25.5" customHeight="1" x14ac:dyDescent="0.25">
      <c r="A260" s="27">
        <v>248</v>
      </c>
      <c r="B260" s="8" t="s">
        <v>83</v>
      </c>
      <c r="C260" s="23" t="s">
        <v>84</v>
      </c>
      <c r="D260" s="10" t="s">
        <v>5</v>
      </c>
      <c r="E260" s="15">
        <v>44246</v>
      </c>
      <c r="F260" s="29" t="s">
        <v>68</v>
      </c>
      <c r="G260" s="10"/>
      <c r="H260" s="15">
        <v>44246</v>
      </c>
      <c r="I260" s="9">
        <f t="shared" si="6"/>
        <v>0</v>
      </c>
      <c r="J260" s="16" t="s">
        <v>48</v>
      </c>
      <c r="K260" s="15"/>
      <c r="L260" s="8" t="s">
        <v>32</v>
      </c>
      <c r="M260" s="5" t="s">
        <v>43</v>
      </c>
      <c r="N260" s="5" t="s">
        <v>40</v>
      </c>
      <c r="O260" s="26"/>
    </row>
    <row r="261" spans="1:15" ht="25.5" customHeight="1" x14ac:dyDescent="0.25">
      <c r="A261" s="28">
        <v>249</v>
      </c>
      <c r="B261" s="8" t="s">
        <v>83</v>
      </c>
      <c r="C261" s="23" t="s">
        <v>84</v>
      </c>
      <c r="D261" s="10" t="s">
        <v>5</v>
      </c>
      <c r="E261" s="15">
        <v>44246</v>
      </c>
      <c r="F261" s="29" t="s">
        <v>68</v>
      </c>
      <c r="G261" s="10"/>
      <c r="H261" s="15">
        <v>44246</v>
      </c>
      <c r="I261" s="9">
        <f t="shared" si="6"/>
        <v>0</v>
      </c>
      <c r="J261" s="16" t="s">
        <v>48</v>
      </c>
      <c r="K261" s="15"/>
      <c r="L261" s="8" t="s">
        <v>33</v>
      </c>
      <c r="M261" s="5" t="s">
        <v>43</v>
      </c>
      <c r="N261" s="5" t="s">
        <v>40</v>
      </c>
      <c r="O261" s="26"/>
    </row>
    <row r="262" spans="1:15" ht="25.5" customHeight="1" x14ac:dyDescent="0.25">
      <c r="A262" s="27">
        <v>250</v>
      </c>
      <c r="B262" s="8" t="s">
        <v>83</v>
      </c>
      <c r="C262" s="23" t="s">
        <v>84</v>
      </c>
      <c r="D262" s="10" t="s">
        <v>6</v>
      </c>
      <c r="E262" s="15">
        <v>44246</v>
      </c>
      <c r="F262" s="29" t="s">
        <v>68</v>
      </c>
      <c r="G262" s="10"/>
      <c r="H262" s="15">
        <v>44246</v>
      </c>
      <c r="I262" s="9">
        <f t="shared" si="6"/>
        <v>0</v>
      </c>
      <c r="J262" s="16" t="s">
        <v>48</v>
      </c>
      <c r="K262" s="15"/>
      <c r="L262" s="8" t="s">
        <v>33</v>
      </c>
      <c r="M262" s="5" t="s">
        <v>43</v>
      </c>
      <c r="N262" s="5" t="s">
        <v>42</v>
      </c>
      <c r="O262" s="26"/>
    </row>
    <row r="263" spans="1:15" ht="25.5" customHeight="1" x14ac:dyDescent="0.25">
      <c r="A263" s="28">
        <v>251</v>
      </c>
      <c r="B263" s="8" t="s">
        <v>83</v>
      </c>
      <c r="C263" s="23" t="s">
        <v>84</v>
      </c>
      <c r="D263" s="10" t="s">
        <v>6</v>
      </c>
      <c r="E263" s="15">
        <v>44246</v>
      </c>
      <c r="F263" s="29" t="s">
        <v>68</v>
      </c>
      <c r="G263" s="10"/>
      <c r="H263" s="15">
        <v>44246</v>
      </c>
      <c r="I263" s="9">
        <f t="shared" si="6"/>
        <v>0</v>
      </c>
      <c r="J263" s="16" t="s">
        <v>48</v>
      </c>
      <c r="K263" s="15"/>
      <c r="L263" s="8" t="s">
        <v>33</v>
      </c>
      <c r="M263" s="5" t="s">
        <v>43</v>
      </c>
      <c r="N263" s="5" t="s">
        <v>40</v>
      </c>
      <c r="O263" s="26"/>
    </row>
    <row r="264" spans="1:15" ht="25.5" customHeight="1" x14ac:dyDescent="0.25">
      <c r="A264" s="27">
        <v>252</v>
      </c>
      <c r="B264" s="8" t="s">
        <v>83</v>
      </c>
      <c r="C264" s="23" t="s">
        <v>84</v>
      </c>
      <c r="D264" s="10" t="s">
        <v>5</v>
      </c>
      <c r="E264" s="15">
        <v>44246</v>
      </c>
      <c r="F264" s="29" t="s">
        <v>68</v>
      </c>
      <c r="G264" s="10"/>
      <c r="H264" s="15">
        <v>44246</v>
      </c>
      <c r="I264" s="9">
        <f t="shared" si="6"/>
        <v>0</v>
      </c>
      <c r="J264" s="16" t="s">
        <v>48</v>
      </c>
      <c r="K264" s="15"/>
      <c r="L264" s="8" t="s">
        <v>33</v>
      </c>
      <c r="M264" s="5" t="s">
        <v>43</v>
      </c>
      <c r="N264" s="5" t="s">
        <v>40</v>
      </c>
      <c r="O264" s="26"/>
    </row>
    <row r="265" spans="1:15" ht="25.5" customHeight="1" x14ac:dyDescent="0.25">
      <c r="A265" s="28">
        <v>253</v>
      </c>
      <c r="B265" s="8" t="s">
        <v>83</v>
      </c>
      <c r="C265" s="23" t="s">
        <v>84</v>
      </c>
      <c r="D265" s="10" t="s">
        <v>5</v>
      </c>
      <c r="E265" s="15">
        <v>44246</v>
      </c>
      <c r="F265" s="29" t="s">
        <v>68</v>
      </c>
      <c r="G265" s="10"/>
      <c r="H265" s="15">
        <v>44246</v>
      </c>
      <c r="I265" s="9">
        <f t="shared" si="6"/>
        <v>0</v>
      </c>
      <c r="J265" s="16" t="s">
        <v>48</v>
      </c>
      <c r="K265" s="15"/>
      <c r="L265" s="8" t="s">
        <v>33</v>
      </c>
      <c r="M265" s="5" t="s">
        <v>43</v>
      </c>
      <c r="N265" s="5" t="s">
        <v>40</v>
      </c>
      <c r="O265" s="26"/>
    </row>
    <row r="266" spans="1:15" ht="25.5" customHeight="1" x14ac:dyDescent="0.25">
      <c r="A266" s="27">
        <v>254</v>
      </c>
      <c r="B266" s="8" t="s">
        <v>83</v>
      </c>
      <c r="C266" s="23" t="s">
        <v>84</v>
      </c>
      <c r="D266" s="10" t="s">
        <v>6</v>
      </c>
      <c r="E266" s="15">
        <v>44246</v>
      </c>
      <c r="F266" s="29" t="s">
        <v>68</v>
      </c>
      <c r="G266" s="10"/>
      <c r="H266" s="15">
        <v>44246</v>
      </c>
      <c r="I266" s="9">
        <f t="shared" si="6"/>
        <v>0</v>
      </c>
      <c r="J266" s="16" t="s">
        <v>48</v>
      </c>
      <c r="K266" s="15"/>
      <c r="L266" s="8" t="s">
        <v>31</v>
      </c>
      <c r="M266" s="5" t="s">
        <v>43</v>
      </c>
      <c r="N266" s="5" t="s">
        <v>41</v>
      </c>
      <c r="O266" s="26"/>
    </row>
    <row r="267" spans="1:15" ht="25.5" customHeight="1" x14ac:dyDescent="0.25">
      <c r="A267" s="28">
        <v>255</v>
      </c>
      <c r="B267" s="8" t="s">
        <v>83</v>
      </c>
      <c r="C267" s="23" t="s">
        <v>84</v>
      </c>
      <c r="D267" s="10" t="s">
        <v>5</v>
      </c>
      <c r="E267" s="15">
        <v>44246</v>
      </c>
      <c r="F267" s="29" t="s">
        <v>68</v>
      </c>
      <c r="G267" s="10"/>
      <c r="H267" s="15">
        <v>44246</v>
      </c>
      <c r="I267" s="9">
        <f t="shared" si="6"/>
        <v>0</v>
      </c>
      <c r="J267" s="16" t="s">
        <v>48</v>
      </c>
      <c r="K267" s="15"/>
      <c r="L267" s="8" t="s">
        <v>31</v>
      </c>
      <c r="M267" s="5" t="s">
        <v>43</v>
      </c>
      <c r="N267" s="5" t="s">
        <v>40</v>
      </c>
      <c r="O267" s="26"/>
    </row>
    <row r="268" spans="1:15" ht="25.5" customHeight="1" x14ac:dyDescent="0.25">
      <c r="A268" s="27">
        <v>256</v>
      </c>
      <c r="B268" s="8" t="s">
        <v>83</v>
      </c>
      <c r="C268" s="23" t="s">
        <v>84</v>
      </c>
      <c r="D268" s="10" t="s">
        <v>6</v>
      </c>
      <c r="E268" s="15">
        <v>44246</v>
      </c>
      <c r="F268" s="29" t="s">
        <v>68</v>
      </c>
      <c r="G268" s="10"/>
      <c r="H268" s="15">
        <v>44246</v>
      </c>
      <c r="I268" s="9">
        <f t="shared" si="6"/>
        <v>0</v>
      </c>
      <c r="J268" s="16" t="s">
        <v>48</v>
      </c>
      <c r="K268" s="15"/>
      <c r="L268" s="8" t="s">
        <v>31</v>
      </c>
      <c r="M268" s="5" t="s">
        <v>43</v>
      </c>
      <c r="N268" s="5" t="s">
        <v>42</v>
      </c>
      <c r="O268" s="26"/>
    </row>
    <row r="269" spans="1:15" ht="25.5" customHeight="1" x14ac:dyDescent="0.25">
      <c r="A269" s="28">
        <v>257</v>
      </c>
      <c r="B269" s="8" t="s">
        <v>83</v>
      </c>
      <c r="C269" s="23" t="s">
        <v>84</v>
      </c>
      <c r="D269" s="10" t="s">
        <v>6</v>
      </c>
      <c r="E269" s="15">
        <v>44246</v>
      </c>
      <c r="F269" s="29" t="s">
        <v>68</v>
      </c>
      <c r="G269" s="10"/>
      <c r="H269" s="15">
        <v>44246</v>
      </c>
      <c r="I269" s="9">
        <f t="shared" si="6"/>
        <v>0</v>
      </c>
      <c r="J269" s="16" t="s">
        <v>48</v>
      </c>
      <c r="K269" s="15"/>
      <c r="L269" s="8" t="s">
        <v>31</v>
      </c>
      <c r="M269" s="5" t="s">
        <v>43</v>
      </c>
      <c r="N269" s="5" t="s">
        <v>42</v>
      </c>
      <c r="O269" s="26"/>
    </row>
    <row r="270" spans="1:15" ht="25.5" customHeight="1" x14ac:dyDescent="0.25">
      <c r="A270" s="27">
        <v>258</v>
      </c>
      <c r="B270" s="8" t="s">
        <v>83</v>
      </c>
      <c r="C270" s="23" t="s">
        <v>84</v>
      </c>
      <c r="D270" s="10" t="s">
        <v>6</v>
      </c>
      <c r="E270" s="15">
        <v>44246</v>
      </c>
      <c r="F270" s="29" t="s">
        <v>68</v>
      </c>
      <c r="G270" s="10"/>
      <c r="H270" s="15">
        <v>44246</v>
      </c>
      <c r="I270" s="9">
        <f t="shared" si="6"/>
        <v>0</v>
      </c>
      <c r="J270" s="16" t="s">
        <v>48</v>
      </c>
      <c r="K270" s="15"/>
      <c r="L270" s="8" t="s">
        <v>31</v>
      </c>
      <c r="M270" s="5" t="s">
        <v>43</v>
      </c>
      <c r="N270" s="5" t="s">
        <v>40</v>
      </c>
      <c r="O270" s="26"/>
    </row>
    <row r="271" spans="1:15" ht="25.5" customHeight="1" x14ac:dyDescent="0.25">
      <c r="A271" s="28">
        <v>259</v>
      </c>
      <c r="B271" s="8" t="s">
        <v>83</v>
      </c>
      <c r="C271" s="23" t="s">
        <v>84</v>
      </c>
      <c r="D271" s="10" t="s">
        <v>4</v>
      </c>
      <c r="E271" s="15">
        <v>44249</v>
      </c>
      <c r="F271" s="29" t="s">
        <v>51</v>
      </c>
      <c r="G271" s="10"/>
      <c r="H271" s="15">
        <v>44249</v>
      </c>
      <c r="I271" s="9">
        <f t="shared" si="6"/>
        <v>0</v>
      </c>
      <c r="J271" s="16" t="s">
        <v>48</v>
      </c>
      <c r="K271" s="15"/>
      <c r="L271" s="8" t="s">
        <v>33</v>
      </c>
      <c r="M271" s="5" t="s">
        <v>43</v>
      </c>
      <c r="N271" s="5" t="s">
        <v>40</v>
      </c>
      <c r="O271" s="26"/>
    </row>
    <row r="272" spans="1:15" ht="25.5" customHeight="1" x14ac:dyDescent="0.25">
      <c r="A272" s="27">
        <v>260</v>
      </c>
      <c r="B272" s="8" t="s">
        <v>83</v>
      </c>
      <c r="C272" s="23" t="s">
        <v>84</v>
      </c>
      <c r="D272" s="10" t="s">
        <v>5</v>
      </c>
      <c r="E272" s="15">
        <v>44249</v>
      </c>
      <c r="F272" s="29" t="s">
        <v>68</v>
      </c>
      <c r="G272" s="10"/>
      <c r="H272" s="15">
        <v>44249</v>
      </c>
      <c r="I272" s="9">
        <f t="shared" ref="I272:I319" si="7">IF(OR(E272=0,H272=0),"",H272-E272)</f>
        <v>0</v>
      </c>
      <c r="J272" s="16" t="s">
        <v>48</v>
      </c>
      <c r="K272" s="15"/>
      <c r="L272" s="8" t="s">
        <v>32</v>
      </c>
      <c r="M272" s="5" t="s">
        <v>43</v>
      </c>
      <c r="N272" s="5" t="s">
        <v>40</v>
      </c>
      <c r="O272" s="26"/>
    </row>
    <row r="273" spans="1:15" ht="25.5" customHeight="1" x14ac:dyDescent="0.25">
      <c r="A273" s="28">
        <v>261</v>
      </c>
      <c r="B273" s="8" t="s">
        <v>83</v>
      </c>
      <c r="C273" s="23" t="s">
        <v>84</v>
      </c>
      <c r="D273" s="10" t="s">
        <v>5</v>
      </c>
      <c r="E273" s="15">
        <v>44249</v>
      </c>
      <c r="F273" s="29" t="s">
        <v>68</v>
      </c>
      <c r="G273" s="10"/>
      <c r="H273" s="15">
        <v>44249</v>
      </c>
      <c r="I273" s="9">
        <f t="shared" si="7"/>
        <v>0</v>
      </c>
      <c r="J273" s="16" t="s">
        <v>48</v>
      </c>
      <c r="K273" s="15"/>
      <c r="L273" s="8" t="s">
        <v>33</v>
      </c>
      <c r="M273" s="5" t="s">
        <v>43</v>
      </c>
      <c r="N273" s="5" t="s">
        <v>40</v>
      </c>
      <c r="O273" s="26"/>
    </row>
    <row r="274" spans="1:15" ht="25.5" customHeight="1" x14ac:dyDescent="0.25">
      <c r="A274" s="27">
        <v>262</v>
      </c>
      <c r="B274" s="8" t="s">
        <v>83</v>
      </c>
      <c r="C274" s="23" t="s">
        <v>84</v>
      </c>
      <c r="D274" s="10" t="s">
        <v>5</v>
      </c>
      <c r="E274" s="15">
        <v>44249</v>
      </c>
      <c r="F274" s="29" t="s">
        <v>68</v>
      </c>
      <c r="G274" s="10"/>
      <c r="H274" s="15">
        <v>44249</v>
      </c>
      <c r="I274" s="9">
        <f t="shared" si="7"/>
        <v>0</v>
      </c>
      <c r="J274" s="16" t="s">
        <v>48</v>
      </c>
      <c r="K274" s="15"/>
      <c r="L274" s="8" t="s">
        <v>33</v>
      </c>
      <c r="M274" s="5" t="s">
        <v>43</v>
      </c>
      <c r="N274" s="5" t="s">
        <v>42</v>
      </c>
      <c r="O274" s="26"/>
    </row>
    <row r="275" spans="1:15" ht="25.5" customHeight="1" x14ac:dyDescent="0.25">
      <c r="A275" s="28">
        <v>263</v>
      </c>
      <c r="B275" s="8" t="s">
        <v>83</v>
      </c>
      <c r="C275" s="23" t="s">
        <v>84</v>
      </c>
      <c r="D275" s="10" t="s">
        <v>5</v>
      </c>
      <c r="E275" s="15">
        <v>44249</v>
      </c>
      <c r="F275" s="29" t="s">
        <v>68</v>
      </c>
      <c r="G275" s="10"/>
      <c r="H275" s="15">
        <v>44249</v>
      </c>
      <c r="I275" s="9">
        <f t="shared" si="7"/>
        <v>0</v>
      </c>
      <c r="J275" s="16" t="s">
        <v>48</v>
      </c>
      <c r="K275" s="15"/>
      <c r="L275" s="8" t="s">
        <v>32</v>
      </c>
      <c r="M275" s="5" t="s">
        <v>43</v>
      </c>
      <c r="N275" s="5" t="s">
        <v>40</v>
      </c>
      <c r="O275" s="26"/>
    </row>
    <row r="276" spans="1:15" ht="25.5" customHeight="1" x14ac:dyDescent="0.25">
      <c r="A276" s="27">
        <v>264</v>
      </c>
      <c r="B276" s="8" t="s">
        <v>83</v>
      </c>
      <c r="C276" s="23" t="s">
        <v>84</v>
      </c>
      <c r="D276" s="10" t="s">
        <v>5</v>
      </c>
      <c r="E276" s="15">
        <v>44249</v>
      </c>
      <c r="F276" s="29" t="s">
        <v>68</v>
      </c>
      <c r="G276" s="10"/>
      <c r="H276" s="15">
        <v>44249</v>
      </c>
      <c r="I276" s="9">
        <f t="shared" si="7"/>
        <v>0</v>
      </c>
      <c r="J276" s="16" t="s">
        <v>48</v>
      </c>
      <c r="K276" s="15"/>
      <c r="L276" s="8" t="s">
        <v>32</v>
      </c>
      <c r="M276" s="5" t="s">
        <v>43</v>
      </c>
      <c r="N276" s="5" t="s">
        <v>40</v>
      </c>
      <c r="O276" s="26"/>
    </row>
    <row r="277" spans="1:15" ht="25.5" customHeight="1" x14ac:dyDescent="0.25">
      <c r="A277" s="28">
        <v>265</v>
      </c>
      <c r="B277" s="8" t="s">
        <v>83</v>
      </c>
      <c r="C277" s="23" t="s">
        <v>84</v>
      </c>
      <c r="D277" s="10" t="s">
        <v>5</v>
      </c>
      <c r="E277" s="15">
        <v>44249</v>
      </c>
      <c r="F277" s="29" t="s">
        <v>68</v>
      </c>
      <c r="G277" s="10"/>
      <c r="H277" s="15">
        <v>44249</v>
      </c>
      <c r="I277" s="9">
        <f t="shared" si="7"/>
        <v>0</v>
      </c>
      <c r="J277" s="16" t="s">
        <v>48</v>
      </c>
      <c r="K277" s="15"/>
      <c r="L277" s="8" t="s">
        <v>31</v>
      </c>
      <c r="M277" s="5" t="s">
        <v>43</v>
      </c>
      <c r="N277" s="5" t="s">
        <v>42</v>
      </c>
      <c r="O277" s="26"/>
    </row>
    <row r="278" spans="1:15" ht="25.5" customHeight="1" x14ac:dyDescent="0.25">
      <c r="A278" s="27">
        <v>266</v>
      </c>
      <c r="B278" s="8" t="s">
        <v>83</v>
      </c>
      <c r="C278" s="23" t="s">
        <v>84</v>
      </c>
      <c r="D278" s="10" t="s">
        <v>6</v>
      </c>
      <c r="E278" s="15">
        <v>44249</v>
      </c>
      <c r="F278" s="29" t="s">
        <v>68</v>
      </c>
      <c r="G278" s="10"/>
      <c r="H278" s="15">
        <v>44249</v>
      </c>
      <c r="I278" s="9">
        <f t="shared" si="7"/>
        <v>0</v>
      </c>
      <c r="J278" s="16" t="s">
        <v>48</v>
      </c>
      <c r="K278" s="15"/>
      <c r="L278" s="8" t="s">
        <v>31</v>
      </c>
      <c r="M278" s="5" t="s">
        <v>43</v>
      </c>
      <c r="N278" s="5" t="s">
        <v>40</v>
      </c>
      <c r="O278" s="26"/>
    </row>
    <row r="279" spans="1:15" ht="25.5" customHeight="1" x14ac:dyDescent="0.25">
      <c r="A279" s="28">
        <v>267</v>
      </c>
      <c r="B279" s="8" t="s">
        <v>83</v>
      </c>
      <c r="C279" s="23" t="s">
        <v>84</v>
      </c>
      <c r="D279" s="10" t="s">
        <v>5</v>
      </c>
      <c r="E279" s="15">
        <v>44249</v>
      </c>
      <c r="F279" s="29" t="s">
        <v>68</v>
      </c>
      <c r="G279" s="10"/>
      <c r="H279" s="15">
        <v>44249</v>
      </c>
      <c r="I279" s="9">
        <f t="shared" si="7"/>
        <v>0</v>
      </c>
      <c r="J279" s="16" t="s">
        <v>48</v>
      </c>
      <c r="K279" s="15"/>
      <c r="L279" s="8" t="s">
        <v>31</v>
      </c>
      <c r="M279" s="5" t="s">
        <v>43</v>
      </c>
      <c r="N279" s="5" t="s">
        <v>40</v>
      </c>
      <c r="O279" s="26"/>
    </row>
    <row r="280" spans="1:15" ht="25.5" customHeight="1" x14ac:dyDescent="0.25">
      <c r="A280" s="27">
        <v>268</v>
      </c>
      <c r="B280" s="8" t="s">
        <v>83</v>
      </c>
      <c r="C280" s="23" t="s">
        <v>84</v>
      </c>
      <c r="D280" s="10" t="s">
        <v>6</v>
      </c>
      <c r="E280" s="15">
        <v>44249</v>
      </c>
      <c r="F280" s="29" t="s">
        <v>68</v>
      </c>
      <c r="G280" s="10"/>
      <c r="H280" s="15">
        <v>44249</v>
      </c>
      <c r="I280" s="9">
        <f t="shared" si="7"/>
        <v>0</v>
      </c>
      <c r="J280" s="16" t="s">
        <v>48</v>
      </c>
      <c r="K280" s="15"/>
      <c r="L280" s="8" t="s">
        <v>31</v>
      </c>
      <c r="M280" s="5" t="s">
        <v>43</v>
      </c>
      <c r="N280" s="5" t="s">
        <v>40</v>
      </c>
      <c r="O280" s="26"/>
    </row>
    <row r="281" spans="1:15" ht="25.5" customHeight="1" x14ac:dyDescent="0.25">
      <c r="A281" s="28">
        <v>269</v>
      </c>
      <c r="B281" s="8" t="s">
        <v>83</v>
      </c>
      <c r="C281" s="23" t="s">
        <v>84</v>
      </c>
      <c r="D281" s="10" t="s">
        <v>6</v>
      </c>
      <c r="E281" s="15">
        <v>44249</v>
      </c>
      <c r="F281" s="29" t="s">
        <v>68</v>
      </c>
      <c r="G281" s="10"/>
      <c r="H281" s="15">
        <v>44249</v>
      </c>
      <c r="I281" s="9">
        <f t="shared" si="7"/>
        <v>0</v>
      </c>
      <c r="J281" s="16" t="s">
        <v>48</v>
      </c>
      <c r="K281" s="15"/>
      <c r="L281" s="8" t="s">
        <v>31</v>
      </c>
      <c r="M281" s="5" t="s">
        <v>43</v>
      </c>
      <c r="N281" s="5" t="s">
        <v>40</v>
      </c>
      <c r="O281" s="26"/>
    </row>
    <row r="282" spans="1:15" ht="25.5" customHeight="1" x14ac:dyDescent="0.25">
      <c r="A282" s="27">
        <v>270</v>
      </c>
      <c r="B282" s="8">
        <v>2026096</v>
      </c>
      <c r="C282" s="23" t="s">
        <v>84</v>
      </c>
      <c r="D282" s="10" t="s">
        <v>6</v>
      </c>
      <c r="E282" s="15">
        <v>44250</v>
      </c>
      <c r="F282" s="29" t="s">
        <v>56</v>
      </c>
      <c r="G282" s="10"/>
      <c r="H282" s="15">
        <v>44250</v>
      </c>
      <c r="I282" s="9">
        <f t="shared" ref="I282" si="8">IF(OR(E282=0,H282=0),"",H282-E282)</f>
        <v>0</v>
      </c>
      <c r="J282" s="16" t="s">
        <v>48</v>
      </c>
      <c r="K282" s="15"/>
      <c r="L282" s="8" t="s">
        <v>34</v>
      </c>
      <c r="M282" s="5" t="s">
        <v>43</v>
      </c>
      <c r="N282" s="5" t="s">
        <v>41</v>
      </c>
      <c r="O282" s="26"/>
    </row>
    <row r="283" spans="1:15" ht="25.5" customHeight="1" x14ac:dyDescent="0.25">
      <c r="A283" s="28">
        <v>271</v>
      </c>
      <c r="B283" s="8" t="s">
        <v>83</v>
      </c>
      <c r="C283" s="23" t="s">
        <v>84</v>
      </c>
      <c r="D283" s="10" t="s">
        <v>6</v>
      </c>
      <c r="E283" s="15">
        <v>44250</v>
      </c>
      <c r="F283" s="29" t="s">
        <v>68</v>
      </c>
      <c r="G283" s="10"/>
      <c r="H283" s="15">
        <v>44250</v>
      </c>
      <c r="I283" s="9">
        <f t="shared" si="7"/>
        <v>0</v>
      </c>
      <c r="J283" s="16" t="s">
        <v>48</v>
      </c>
      <c r="K283" s="15"/>
      <c r="L283" s="8" t="s">
        <v>32</v>
      </c>
      <c r="M283" s="5" t="s">
        <v>43</v>
      </c>
      <c r="N283" s="5" t="s">
        <v>40</v>
      </c>
      <c r="O283" s="26"/>
    </row>
    <row r="284" spans="1:15" ht="25.5" customHeight="1" x14ac:dyDescent="0.25">
      <c r="A284" s="27">
        <v>272</v>
      </c>
      <c r="B284" s="8" t="s">
        <v>83</v>
      </c>
      <c r="C284" s="23" t="s">
        <v>84</v>
      </c>
      <c r="D284" s="10" t="s">
        <v>6</v>
      </c>
      <c r="E284" s="21">
        <v>44250</v>
      </c>
      <c r="F284" s="36" t="s">
        <v>68</v>
      </c>
      <c r="G284" s="37"/>
      <c r="H284" s="21">
        <v>44250</v>
      </c>
      <c r="I284" s="20">
        <f t="shared" si="7"/>
        <v>0</v>
      </c>
      <c r="J284" s="16" t="s">
        <v>48</v>
      </c>
      <c r="K284" s="15"/>
      <c r="L284" s="8" t="s">
        <v>32</v>
      </c>
      <c r="M284" s="5" t="s">
        <v>43</v>
      </c>
      <c r="N284" s="5" t="s">
        <v>40</v>
      </c>
      <c r="O284" s="26"/>
    </row>
    <row r="285" spans="1:15" ht="25.5" customHeight="1" x14ac:dyDescent="0.25">
      <c r="A285" s="28">
        <v>273</v>
      </c>
      <c r="B285" s="8" t="s">
        <v>83</v>
      </c>
      <c r="C285" s="23" t="s">
        <v>84</v>
      </c>
      <c r="D285" s="10" t="s">
        <v>4</v>
      </c>
      <c r="E285" s="15">
        <v>44250</v>
      </c>
      <c r="F285" s="29" t="s">
        <v>51</v>
      </c>
      <c r="G285" s="10"/>
      <c r="H285" s="15">
        <v>44260</v>
      </c>
      <c r="I285" s="9">
        <f t="shared" si="7"/>
        <v>10</v>
      </c>
      <c r="J285" s="16" t="s">
        <v>47</v>
      </c>
      <c r="K285" s="15">
        <v>44258</v>
      </c>
      <c r="L285" s="8" t="s">
        <v>32</v>
      </c>
      <c r="M285" s="5" t="s">
        <v>43</v>
      </c>
      <c r="N285" s="5" t="s">
        <v>42</v>
      </c>
      <c r="O285" s="26"/>
    </row>
    <row r="286" spans="1:15" ht="25.5" customHeight="1" x14ac:dyDescent="0.25">
      <c r="A286" s="27">
        <v>274</v>
      </c>
      <c r="B286" s="8" t="s">
        <v>83</v>
      </c>
      <c r="C286" s="23" t="s">
        <v>84</v>
      </c>
      <c r="D286" s="10" t="s">
        <v>5</v>
      </c>
      <c r="E286" s="15">
        <v>44250</v>
      </c>
      <c r="F286" s="29" t="s">
        <v>68</v>
      </c>
      <c r="G286" s="10"/>
      <c r="H286" s="15">
        <v>44250</v>
      </c>
      <c r="I286" s="9">
        <f t="shared" si="7"/>
        <v>0</v>
      </c>
      <c r="J286" s="16" t="s">
        <v>48</v>
      </c>
      <c r="K286" s="15"/>
      <c r="L286" s="8" t="s">
        <v>32</v>
      </c>
      <c r="M286" s="5" t="s">
        <v>43</v>
      </c>
      <c r="N286" s="5" t="s">
        <v>40</v>
      </c>
      <c r="O286" s="26"/>
    </row>
    <row r="287" spans="1:15" ht="25.5" customHeight="1" x14ac:dyDescent="0.25">
      <c r="A287" s="28">
        <v>275</v>
      </c>
      <c r="B287" s="8" t="s">
        <v>83</v>
      </c>
      <c r="C287" s="23" t="s">
        <v>84</v>
      </c>
      <c r="D287" s="10" t="s">
        <v>5</v>
      </c>
      <c r="E287" s="15">
        <v>44250</v>
      </c>
      <c r="F287" s="29" t="s">
        <v>68</v>
      </c>
      <c r="G287" s="10"/>
      <c r="H287" s="15">
        <v>44250</v>
      </c>
      <c r="I287" s="9">
        <f t="shared" si="7"/>
        <v>0</v>
      </c>
      <c r="J287" s="16" t="s">
        <v>48</v>
      </c>
      <c r="K287" s="15"/>
      <c r="L287" s="8" t="s">
        <v>32</v>
      </c>
      <c r="M287" s="5" t="s">
        <v>43</v>
      </c>
      <c r="N287" s="5" t="s">
        <v>40</v>
      </c>
      <c r="O287" s="26"/>
    </row>
    <row r="288" spans="1:15" ht="25.5" customHeight="1" x14ac:dyDescent="0.25">
      <c r="A288" s="27">
        <v>276</v>
      </c>
      <c r="B288" s="8" t="s">
        <v>83</v>
      </c>
      <c r="C288" s="23" t="s">
        <v>84</v>
      </c>
      <c r="D288" s="10" t="s">
        <v>4</v>
      </c>
      <c r="E288" s="15">
        <v>44250</v>
      </c>
      <c r="F288" s="29" t="s">
        <v>56</v>
      </c>
      <c r="G288" s="10"/>
      <c r="H288" s="15">
        <v>44253</v>
      </c>
      <c r="I288" s="9">
        <f t="shared" si="7"/>
        <v>3</v>
      </c>
      <c r="J288" s="16" t="s">
        <v>48</v>
      </c>
      <c r="K288" s="15"/>
      <c r="L288" s="8" t="s">
        <v>32</v>
      </c>
      <c r="M288" s="5" t="s">
        <v>43</v>
      </c>
      <c r="N288" s="5" t="s">
        <v>42</v>
      </c>
      <c r="O288" s="26"/>
    </row>
    <row r="289" spans="1:15" ht="25.5" customHeight="1" x14ac:dyDescent="0.25">
      <c r="A289" s="28">
        <v>277</v>
      </c>
      <c r="B289" s="8" t="s">
        <v>83</v>
      </c>
      <c r="C289" s="23" t="s">
        <v>84</v>
      </c>
      <c r="D289" s="10" t="s">
        <v>5</v>
      </c>
      <c r="E289" s="15">
        <v>44250</v>
      </c>
      <c r="F289" s="29" t="s">
        <v>68</v>
      </c>
      <c r="G289" s="10"/>
      <c r="H289" s="15">
        <v>44250</v>
      </c>
      <c r="I289" s="9">
        <f t="shared" si="7"/>
        <v>0</v>
      </c>
      <c r="J289" s="16" t="s">
        <v>48</v>
      </c>
      <c r="K289" s="15"/>
      <c r="L289" s="8" t="s">
        <v>33</v>
      </c>
      <c r="M289" s="5" t="s">
        <v>43</v>
      </c>
      <c r="N289" s="5" t="s">
        <v>42</v>
      </c>
      <c r="O289" s="26"/>
    </row>
    <row r="290" spans="1:15" ht="25.5" customHeight="1" x14ac:dyDescent="0.25">
      <c r="A290" s="27">
        <v>278</v>
      </c>
      <c r="B290" s="8" t="s">
        <v>83</v>
      </c>
      <c r="C290" s="23" t="s">
        <v>84</v>
      </c>
      <c r="D290" s="10" t="s">
        <v>5</v>
      </c>
      <c r="E290" s="15">
        <v>44250</v>
      </c>
      <c r="F290" s="29" t="s">
        <v>68</v>
      </c>
      <c r="G290" s="10"/>
      <c r="H290" s="15">
        <v>44250</v>
      </c>
      <c r="I290" s="9">
        <f t="shared" si="7"/>
        <v>0</v>
      </c>
      <c r="J290" s="16" t="s">
        <v>48</v>
      </c>
      <c r="K290" s="15"/>
      <c r="L290" s="8" t="s">
        <v>33</v>
      </c>
      <c r="M290" s="5" t="s">
        <v>43</v>
      </c>
      <c r="N290" s="5" t="s">
        <v>40</v>
      </c>
      <c r="O290" s="26"/>
    </row>
    <row r="291" spans="1:15" ht="25.5" customHeight="1" x14ac:dyDescent="0.25">
      <c r="A291" s="28">
        <v>279</v>
      </c>
      <c r="B291" s="8" t="s">
        <v>83</v>
      </c>
      <c r="C291" s="23" t="s">
        <v>84</v>
      </c>
      <c r="D291" s="10" t="s">
        <v>5</v>
      </c>
      <c r="E291" s="15">
        <v>44250</v>
      </c>
      <c r="F291" s="29" t="s">
        <v>68</v>
      </c>
      <c r="G291" s="10"/>
      <c r="H291" s="15">
        <v>44250</v>
      </c>
      <c r="I291" s="9">
        <f t="shared" si="7"/>
        <v>0</v>
      </c>
      <c r="J291" s="16" t="s">
        <v>48</v>
      </c>
      <c r="K291" s="15"/>
      <c r="L291" s="8" t="s">
        <v>33</v>
      </c>
      <c r="M291" s="5" t="s">
        <v>43</v>
      </c>
      <c r="N291" s="5" t="s">
        <v>40</v>
      </c>
      <c r="O291" s="26"/>
    </row>
    <row r="292" spans="1:15" ht="25.5" customHeight="1" x14ac:dyDescent="0.25">
      <c r="A292" s="27">
        <v>280</v>
      </c>
      <c r="B292" s="8" t="s">
        <v>83</v>
      </c>
      <c r="C292" s="23" t="s">
        <v>84</v>
      </c>
      <c r="D292" s="10" t="s">
        <v>5</v>
      </c>
      <c r="E292" s="15">
        <v>44250</v>
      </c>
      <c r="F292" s="29" t="s">
        <v>68</v>
      </c>
      <c r="G292" s="10"/>
      <c r="H292" s="15">
        <v>44250</v>
      </c>
      <c r="I292" s="9">
        <f t="shared" si="7"/>
        <v>0</v>
      </c>
      <c r="J292" s="16" t="s">
        <v>48</v>
      </c>
      <c r="K292" s="15"/>
      <c r="L292" s="8" t="s">
        <v>33</v>
      </c>
      <c r="M292" s="5" t="s">
        <v>43</v>
      </c>
      <c r="N292" s="5" t="s">
        <v>40</v>
      </c>
      <c r="O292" s="26"/>
    </row>
    <row r="293" spans="1:15" ht="25.5" customHeight="1" x14ac:dyDescent="0.25">
      <c r="A293" s="28">
        <v>281</v>
      </c>
      <c r="B293" s="8" t="s">
        <v>83</v>
      </c>
      <c r="C293" s="23" t="s">
        <v>84</v>
      </c>
      <c r="D293" s="10" t="s">
        <v>5</v>
      </c>
      <c r="E293" s="15">
        <v>44250</v>
      </c>
      <c r="F293" s="29" t="s">
        <v>68</v>
      </c>
      <c r="G293" s="10"/>
      <c r="H293" s="15">
        <v>44250</v>
      </c>
      <c r="I293" s="9">
        <f t="shared" si="7"/>
        <v>0</v>
      </c>
      <c r="J293" s="16" t="s">
        <v>48</v>
      </c>
      <c r="K293" s="15"/>
      <c r="L293" s="8" t="s">
        <v>31</v>
      </c>
      <c r="M293" s="5" t="s">
        <v>43</v>
      </c>
      <c r="N293" s="5" t="s">
        <v>40</v>
      </c>
      <c r="O293" s="26"/>
    </row>
    <row r="294" spans="1:15" ht="25.5" customHeight="1" x14ac:dyDescent="0.25">
      <c r="A294" s="27">
        <v>282</v>
      </c>
      <c r="B294" s="8" t="s">
        <v>83</v>
      </c>
      <c r="C294" s="23" t="s">
        <v>84</v>
      </c>
      <c r="D294" s="10" t="s">
        <v>5</v>
      </c>
      <c r="E294" s="15">
        <v>44250</v>
      </c>
      <c r="F294" s="29" t="s">
        <v>68</v>
      </c>
      <c r="G294" s="10"/>
      <c r="H294" s="15">
        <v>44250</v>
      </c>
      <c r="I294" s="9">
        <f t="shared" si="7"/>
        <v>0</v>
      </c>
      <c r="J294" s="16" t="s">
        <v>48</v>
      </c>
      <c r="K294" s="15"/>
      <c r="L294" s="8" t="s">
        <v>31</v>
      </c>
      <c r="M294" s="5" t="s">
        <v>43</v>
      </c>
      <c r="N294" s="5" t="s">
        <v>40</v>
      </c>
      <c r="O294" s="26"/>
    </row>
    <row r="295" spans="1:15" ht="25.5" customHeight="1" x14ac:dyDescent="0.25">
      <c r="A295" s="28">
        <v>283</v>
      </c>
      <c r="B295" s="8" t="s">
        <v>83</v>
      </c>
      <c r="C295" s="23" t="s">
        <v>84</v>
      </c>
      <c r="D295" s="10" t="s">
        <v>5</v>
      </c>
      <c r="E295" s="15">
        <v>44250</v>
      </c>
      <c r="F295" s="29" t="s">
        <v>68</v>
      </c>
      <c r="G295" s="10"/>
      <c r="H295" s="15">
        <v>44250</v>
      </c>
      <c r="I295" s="9">
        <f t="shared" si="7"/>
        <v>0</v>
      </c>
      <c r="J295" s="16" t="s">
        <v>48</v>
      </c>
      <c r="K295" s="15"/>
      <c r="L295" s="8" t="s">
        <v>31</v>
      </c>
      <c r="M295" s="5" t="s">
        <v>43</v>
      </c>
      <c r="N295" s="5" t="s">
        <v>40</v>
      </c>
      <c r="O295" s="26"/>
    </row>
    <row r="296" spans="1:15" ht="25.5" customHeight="1" x14ac:dyDescent="0.25">
      <c r="A296" s="27">
        <v>284</v>
      </c>
      <c r="B296" s="8" t="s">
        <v>83</v>
      </c>
      <c r="C296" s="23" t="s">
        <v>84</v>
      </c>
      <c r="D296" s="10" t="s">
        <v>5</v>
      </c>
      <c r="E296" s="15">
        <v>44251</v>
      </c>
      <c r="F296" s="29" t="s">
        <v>68</v>
      </c>
      <c r="G296" s="10"/>
      <c r="H296" s="15">
        <v>44251</v>
      </c>
      <c r="I296" s="9">
        <f t="shared" si="7"/>
        <v>0</v>
      </c>
      <c r="J296" s="16" t="s">
        <v>48</v>
      </c>
      <c r="K296" s="15"/>
      <c r="L296" s="8" t="s">
        <v>31</v>
      </c>
      <c r="M296" s="5" t="s">
        <v>43</v>
      </c>
      <c r="N296" s="5" t="s">
        <v>40</v>
      </c>
      <c r="O296" s="26"/>
    </row>
    <row r="297" spans="1:15" ht="25.5" customHeight="1" x14ac:dyDescent="0.25">
      <c r="A297" s="28">
        <v>285</v>
      </c>
      <c r="B297" s="8" t="s">
        <v>83</v>
      </c>
      <c r="C297" s="23" t="s">
        <v>84</v>
      </c>
      <c r="D297" s="10" t="s">
        <v>5</v>
      </c>
      <c r="E297" s="15">
        <v>44251</v>
      </c>
      <c r="F297" s="29" t="s">
        <v>68</v>
      </c>
      <c r="G297" s="10"/>
      <c r="H297" s="15">
        <v>44251</v>
      </c>
      <c r="I297" s="9">
        <f t="shared" si="7"/>
        <v>0</v>
      </c>
      <c r="J297" s="16" t="s">
        <v>48</v>
      </c>
      <c r="K297" s="15"/>
      <c r="L297" s="8" t="s">
        <v>31</v>
      </c>
      <c r="M297" s="5" t="s">
        <v>43</v>
      </c>
      <c r="N297" s="5" t="s">
        <v>40</v>
      </c>
      <c r="O297" s="26"/>
    </row>
    <row r="298" spans="1:15" ht="25.5" customHeight="1" x14ac:dyDescent="0.25">
      <c r="A298" s="27">
        <v>286</v>
      </c>
      <c r="B298" s="8" t="s">
        <v>83</v>
      </c>
      <c r="C298" s="23" t="s">
        <v>84</v>
      </c>
      <c r="D298" s="10" t="s">
        <v>5</v>
      </c>
      <c r="E298" s="15">
        <v>44251</v>
      </c>
      <c r="F298" s="29" t="s">
        <v>68</v>
      </c>
      <c r="G298" s="10"/>
      <c r="H298" s="15">
        <v>44251</v>
      </c>
      <c r="I298" s="9">
        <f t="shared" si="7"/>
        <v>0</v>
      </c>
      <c r="J298" s="16" t="s">
        <v>48</v>
      </c>
      <c r="K298" s="15"/>
      <c r="L298" s="8" t="s">
        <v>33</v>
      </c>
      <c r="M298" s="5" t="s">
        <v>43</v>
      </c>
      <c r="N298" s="5" t="s">
        <v>40</v>
      </c>
      <c r="O298" s="26"/>
    </row>
    <row r="299" spans="1:15" ht="25.5" customHeight="1" x14ac:dyDescent="0.25">
      <c r="A299" s="28">
        <v>287</v>
      </c>
      <c r="B299" s="8" t="s">
        <v>83</v>
      </c>
      <c r="C299" s="23" t="s">
        <v>84</v>
      </c>
      <c r="D299" s="10" t="s">
        <v>5</v>
      </c>
      <c r="E299" s="15">
        <v>44251</v>
      </c>
      <c r="F299" s="29" t="s">
        <v>68</v>
      </c>
      <c r="G299" s="10"/>
      <c r="H299" s="15">
        <v>44251</v>
      </c>
      <c r="I299" s="9">
        <f t="shared" si="7"/>
        <v>0</v>
      </c>
      <c r="J299" s="16" t="s">
        <v>48</v>
      </c>
      <c r="K299" s="15"/>
      <c r="L299" s="8" t="s">
        <v>33</v>
      </c>
      <c r="M299" s="5" t="s">
        <v>43</v>
      </c>
      <c r="N299" s="5" t="s">
        <v>40</v>
      </c>
      <c r="O299" s="26"/>
    </row>
    <row r="300" spans="1:15" ht="25.5" customHeight="1" x14ac:dyDescent="0.25">
      <c r="A300" s="27">
        <v>288</v>
      </c>
      <c r="B300" s="8" t="s">
        <v>83</v>
      </c>
      <c r="C300" s="23" t="s">
        <v>84</v>
      </c>
      <c r="D300" s="10" t="s">
        <v>5</v>
      </c>
      <c r="E300" s="15">
        <v>44251</v>
      </c>
      <c r="F300" s="29" t="s">
        <v>68</v>
      </c>
      <c r="G300" s="10"/>
      <c r="H300" s="15">
        <v>44251</v>
      </c>
      <c r="I300" s="9">
        <f t="shared" si="7"/>
        <v>0</v>
      </c>
      <c r="J300" s="16" t="s">
        <v>48</v>
      </c>
      <c r="K300" s="15"/>
      <c r="L300" s="8" t="s">
        <v>33</v>
      </c>
      <c r="M300" s="5" t="s">
        <v>43</v>
      </c>
      <c r="N300" s="5" t="s">
        <v>40</v>
      </c>
      <c r="O300" s="26"/>
    </row>
    <row r="301" spans="1:15" ht="25.5" customHeight="1" x14ac:dyDescent="0.25">
      <c r="A301" s="28">
        <v>289</v>
      </c>
      <c r="B301" s="8" t="s">
        <v>83</v>
      </c>
      <c r="C301" s="23" t="s">
        <v>84</v>
      </c>
      <c r="D301" s="10" t="s">
        <v>6</v>
      </c>
      <c r="E301" s="15">
        <v>44251</v>
      </c>
      <c r="F301" s="29" t="s">
        <v>68</v>
      </c>
      <c r="G301" s="10"/>
      <c r="H301" s="15">
        <v>44251</v>
      </c>
      <c r="I301" s="9">
        <f t="shared" si="7"/>
        <v>0</v>
      </c>
      <c r="J301" s="16" t="s">
        <v>48</v>
      </c>
      <c r="K301" s="15"/>
      <c r="L301" s="8" t="s">
        <v>33</v>
      </c>
      <c r="M301" s="5" t="s">
        <v>43</v>
      </c>
      <c r="N301" s="5" t="s">
        <v>42</v>
      </c>
      <c r="O301" s="26"/>
    </row>
    <row r="302" spans="1:15" ht="25.5" customHeight="1" x14ac:dyDescent="0.25">
      <c r="A302" s="27">
        <v>290</v>
      </c>
      <c r="B302" s="8" t="s">
        <v>83</v>
      </c>
      <c r="C302" s="23" t="s">
        <v>84</v>
      </c>
      <c r="D302" s="10" t="s">
        <v>6</v>
      </c>
      <c r="E302" s="15">
        <v>44251</v>
      </c>
      <c r="F302" s="29" t="s">
        <v>68</v>
      </c>
      <c r="G302" s="10"/>
      <c r="H302" s="15">
        <v>44251</v>
      </c>
      <c r="I302" s="9">
        <f t="shared" si="7"/>
        <v>0</v>
      </c>
      <c r="J302" s="16" t="s">
        <v>48</v>
      </c>
      <c r="K302" s="15"/>
      <c r="L302" s="8" t="s">
        <v>33</v>
      </c>
      <c r="M302" s="5" t="s">
        <v>43</v>
      </c>
      <c r="N302" s="5" t="s">
        <v>42</v>
      </c>
      <c r="O302" s="26"/>
    </row>
    <row r="303" spans="1:15" ht="25.5" customHeight="1" x14ac:dyDescent="0.25">
      <c r="A303" s="28">
        <v>291</v>
      </c>
      <c r="B303" s="8" t="s">
        <v>83</v>
      </c>
      <c r="C303" s="23" t="s">
        <v>84</v>
      </c>
      <c r="D303" s="10" t="s">
        <v>6</v>
      </c>
      <c r="E303" s="15">
        <v>44251</v>
      </c>
      <c r="F303" s="29" t="s">
        <v>68</v>
      </c>
      <c r="G303" s="10"/>
      <c r="H303" s="15">
        <v>44251</v>
      </c>
      <c r="I303" s="9">
        <f t="shared" si="7"/>
        <v>0</v>
      </c>
      <c r="J303" s="16" t="s">
        <v>48</v>
      </c>
      <c r="K303" s="15"/>
      <c r="L303" s="8" t="s">
        <v>33</v>
      </c>
      <c r="M303" s="5" t="s">
        <v>43</v>
      </c>
      <c r="N303" s="5" t="s">
        <v>42</v>
      </c>
      <c r="O303" s="26"/>
    </row>
    <row r="304" spans="1:15" ht="25.5" customHeight="1" x14ac:dyDescent="0.25">
      <c r="A304" s="27">
        <v>292</v>
      </c>
      <c r="B304" s="8" t="s">
        <v>83</v>
      </c>
      <c r="C304" s="23" t="s">
        <v>84</v>
      </c>
      <c r="D304" s="10" t="s">
        <v>6</v>
      </c>
      <c r="E304" s="15">
        <v>44251</v>
      </c>
      <c r="F304" s="29" t="s">
        <v>68</v>
      </c>
      <c r="G304" s="10"/>
      <c r="H304" s="15">
        <v>44251</v>
      </c>
      <c r="I304" s="9">
        <f t="shared" si="7"/>
        <v>0</v>
      </c>
      <c r="J304" s="16" t="s">
        <v>48</v>
      </c>
      <c r="K304" s="15"/>
      <c r="L304" s="8" t="s">
        <v>33</v>
      </c>
      <c r="M304" s="5" t="s">
        <v>43</v>
      </c>
      <c r="N304" s="5" t="s">
        <v>40</v>
      </c>
      <c r="O304" s="26"/>
    </row>
    <row r="305" spans="1:15" ht="25.5" customHeight="1" x14ac:dyDescent="0.25">
      <c r="A305" s="28">
        <v>293</v>
      </c>
      <c r="B305" s="8">
        <v>2026097</v>
      </c>
      <c r="C305" s="8" t="s">
        <v>84</v>
      </c>
      <c r="D305" s="10" t="s">
        <v>6</v>
      </c>
      <c r="E305" s="15">
        <v>44251</v>
      </c>
      <c r="F305" s="29" t="s">
        <v>68</v>
      </c>
      <c r="G305" s="10"/>
      <c r="H305" s="15">
        <v>44251</v>
      </c>
      <c r="I305" s="9">
        <f t="shared" si="7"/>
        <v>0</v>
      </c>
      <c r="J305" s="16" t="s">
        <v>48</v>
      </c>
      <c r="K305" s="15"/>
      <c r="L305" s="8" t="s">
        <v>34</v>
      </c>
      <c r="M305" s="5" t="s">
        <v>43</v>
      </c>
      <c r="N305" s="5" t="s">
        <v>40</v>
      </c>
      <c r="O305" s="26"/>
    </row>
    <row r="306" spans="1:15" ht="25.5" customHeight="1" x14ac:dyDescent="0.25">
      <c r="A306" s="27">
        <v>294</v>
      </c>
      <c r="B306" s="8" t="s">
        <v>83</v>
      </c>
      <c r="C306" s="23" t="s">
        <v>84</v>
      </c>
      <c r="D306" s="10" t="s">
        <v>5</v>
      </c>
      <c r="E306" s="15">
        <v>44251</v>
      </c>
      <c r="F306" s="29" t="s">
        <v>68</v>
      </c>
      <c r="G306" s="10"/>
      <c r="H306" s="15">
        <v>44251</v>
      </c>
      <c r="I306" s="9">
        <f t="shared" si="7"/>
        <v>0</v>
      </c>
      <c r="J306" s="16" t="s">
        <v>48</v>
      </c>
      <c r="K306" s="15"/>
      <c r="L306" s="8" t="s">
        <v>32</v>
      </c>
      <c r="M306" s="5" t="s">
        <v>43</v>
      </c>
      <c r="N306" s="5" t="s">
        <v>40</v>
      </c>
      <c r="O306" s="26"/>
    </row>
    <row r="307" spans="1:15" ht="25.5" customHeight="1" x14ac:dyDescent="0.25">
      <c r="A307" s="28">
        <v>295</v>
      </c>
      <c r="B307" s="8" t="s">
        <v>83</v>
      </c>
      <c r="C307" s="23" t="s">
        <v>84</v>
      </c>
      <c r="D307" s="10" t="s">
        <v>5</v>
      </c>
      <c r="E307" s="15">
        <v>44251</v>
      </c>
      <c r="F307" s="29" t="s">
        <v>68</v>
      </c>
      <c r="G307" s="10"/>
      <c r="H307" s="15">
        <v>44251</v>
      </c>
      <c r="I307" s="9">
        <f t="shared" si="7"/>
        <v>0</v>
      </c>
      <c r="J307" s="16" t="s">
        <v>48</v>
      </c>
      <c r="K307" s="15"/>
      <c r="L307" s="8" t="s">
        <v>32</v>
      </c>
      <c r="M307" s="5" t="s">
        <v>43</v>
      </c>
      <c r="N307" s="5" t="s">
        <v>40</v>
      </c>
      <c r="O307" s="26"/>
    </row>
    <row r="308" spans="1:15" ht="25.5" customHeight="1" x14ac:dyDescent="0.25">
      <c r="A308" s="27">
        <v>296</v>
      </c>
      <c r="B308" s="8" t="s">
        <v>83</v>
      </c>
      <c r="C308" s="23" t="s">
        <v>84</v>
      </c>
      <c r="D308" s="10" t="s">
        <v>5</v>
      </c>
      <c r="E308" s="15">
        <v>44251</v>
      </c>
      <c r="F308" s="29" t="s">
        <v>68</v>
      </c>
      <c r="G308" s="10"/>
      <c r="H308" s="15">
        <v>44251</v>
      </c>
      <c r="I308" s="9">
        <f t="shared" si="7"/>
        <v>0</v>
      </c>
      <c r="J308" s="16" t="s">
        <v>48</v>
      </c>
      <c r="K308" s="15"/>
      <c r="L308" s="8" t="s">
        <v>32</v>
      </c>
      <c r="M308" s="5" t="s">
        <v>43</v>
      </c>
      <c r="N308" s="5" t="s">
        <v>40</v>
      </c>
      <c r="O308" s="26"/>
    </row>
    <row r="309" spans="1:15" ht="25.5" customHeight="1" x14ac:dyDescent="0.25">
      <c r="A309" s="28">
        <v>297</v>
      </c>
      <c r="B309" s="8" t="s">
        <v>83</v>
      </c>
      <c r="C309" s="23" t="s">
        <v>84</v>
      </c>
      <c r="D309" s="10" t="s">
        <v>5</v>
      </c>
      <c r="E309" s="15">
        <v>44251</v>
      </c>
      <c r="F309" s="29" t="s">
        <v>68</v>
      </c>
      <c r="G309" s="10"/>
      <c r="H309" s="15">
        <v>44251</v>
      </c>
      <c r="I309" s="9">
        <f t="shared" si="7"/>
        <v>0</v>
      </c>
      <c r="J309" s="16" t="s">
        <v>48</v>
      </c>
      <c r="K309" s="15"/>
      <c r="L309" s="8" t="s">
        <v>32</v>
      </c>
      <c r="M309" s="5" t="s">
        <v>43</v>
      </c>
      <c r="N309" s="5" t="s">
        <v>40</v>
      </c>
      <c r="O309" s="26"/>
    </row>
    <row r="310" spans="1:15" ht="25.5" customHeight="1" x14ac:dyDescent="0.25">
      <c r="A310" s="27">
        <v>298</v>
      </c>
      <c r="B310" s="8" t="s">
        <v>83</v>
      </c>
      <c r="C310" s="23" t="s">
        <v>84</v>
      </c>
      <c r="D310" s="10" t="s">
        <v>5</v>
      </c>
      <c r="E310" s="15">
        <v>44252</v>
      </c>
      <c r="F310" s="29" t="s">
        <v>68</v>
      </c>
      <c r="G310" s="10"/>
      <c r="H310" s="15">
        <v>44252</v>
      </c>
      <c r="I310" s="9">
        <f t="shared" si="7"/>
        <v>0</v>
      </c>
      <c r="J310" s="16" t="s">
        <v>48</v>
      </c>
      <c r="K310" s="15"/>
      <c r="L310" s="8" t="s">
        <v>32</v>
      </c>
      <c r="M310" s="5" t="s">
        <v>43</v>
      </c>
      <c r="N310" s="5" t="s">
        <v>40</v>
      </c>
      <c r="O310" s="26"/>
    </row>
    <row r="311" spans="1:15" ht="25.5" customHeight="1" x14ac:dyDescent="0.25">
      <c r="A311" s="28">
        <v>299</v>
      </c>
      <c r="B311" s="8" t="s">
        <v>83</v>
      </c>
      <c r="C311" s="23" t="s">
        <v>84</v>
      </c>
      <c r="D311" s="10" t="s">
        <v>4</v>
      </c>
      <c r="E311" s="15">
        <v>44252</v>
      </c>
      <c r="F311" s="29" t="s">
        <v>53</v>
      </c>
      <c r="G311" s="10"/>
      <c r="H311" s="15">
        <v>44253</v>
      </c>
      <c r="I311" s="9">
        <f t="shared" si="7"/>
        <v>1</v>
      </c>
      <c r="J311" s="16" t="s">
        <v>48</v>
      </c>
      <c r="K311" s="15"/>
      <c r="L311" s="8" t="s">
        <v>32</v>
      </c>
      <c r="M311" s="5" t="s">
        <v>43</v>
      </c>
      <c r="N311" s="5" t="s">
        <v>42</v>
      </c>
      <c r="O311" s="26"/>
    </row>
    <row r="312" spans="1:15" ht="25.5" customHeight="1" x14ac:dyDescent="0.25">
      <c r="A312" s="27">
        <v>300</v>
      </c>
      <c r="B312" s="8" t="s">
        <v>83</v>
      </c>
      <c r="C312" s="23" t="s">
        <v>84</v>
      </c>
      <c r="D312" s="10" t="s">
        <v>5</v>
      </c>
      <c r="E312" s="15">
        <v>44252</v>
      </c>
      <c r="F312" s="29" t="s">
        <v>68</v>
      </c>
      <c r="G312" s="10"/>
      <c r="H312" s="15">
        <v>44252</v>
      </c>
      <c r="I312" s="9">
        <f t="shared" si="7"/>
        <v>0</v>
      </c>
      <c r="J312" s="16" t="s">
        <v>48</v>
      </c>
      <c r="K312" s="15"/>
      <c r="L312" s="8" t="s">
        <v>33</v>
      </c>
      <c r="M312" s="5" t="s">
        <v>43</v>
      </c>
      <c r="N312" s="5" t="s">
        <v>40</v>
      </c>
      <c r="O312" s="26"/>
    </row>
    <row r="313" spans="1:15" ht="25.5" customHeight="1" x14ac:dyDescent="0.25">
      <c r="A313" s="28">
        <v>301</v>
      </c>
      <c r="B313" s="8" t="s">
        <v>83</v>
      </c>
      <c r="C313" s="23" t="s">
        <v>84</v>
      </c>
      <c r="D313" s="10" t="s">
        <v>5</v>
      </c>
      <c r="E313" s="15">
        <v>44252</v>
      </c>
      <c r="F313" s="29" t="s">
        <v>68</v>
      </c>
      <c r="G313" s="10"/>
      <c r="H313" s="15">
        <v>44252</v>
      </c>
      <c r="I313" s="9">
        <f t="shared" si="7"/>
        <v>0</v>
      </c>
      <c r="J313" s="16" t="s">
        <v>48</v>
      </c>
      <c r="K313" s="15"/>
      <c r="L313" s="8" t="s">
        <v>33</v>
      </c>
      <c r="M313" s="5" t="s">
        <v>43</v>
      </c>
      <c r="N313" s="5" t="s">
        <v>40</v>
      </c>
      <c r="O313" s="26"/>
    </row>
    <row r="314" spans="1:15" ht="25.5" customHeight="1" x14ac:dyDescent="0.25">
      <c r="A314" s="27">
        <v>302</v>
      </c>
      <c r="B314" s="8" t="s">
        <v>83</v>
      </c>
      <c r="C314" s="23" t="s">
        <v>84</v>
      </c>
      <c r="D314" s="10" t="s">
        <v>6</v>
      </c>
      <c r="E314" s="15">
        <v>44252</v>
      </c>
      <c r="F314" s="29"/>
      <c r="G314" s="10" t="s">
        <v>72</v>
      </c>
      <c r="H314" s="15">
        <v>44253</v>
      </c>
      <c r="I314" s="9">
        <f t="shared" si="7"/>
        <v>1</v>
      </c>
      <c r="J314" s="16" t="s">
        <v>48</v>
      </c>
      <c r="K314" s="15"/>
      <c r="L314" s="8" t="s">
        <v>32</v>
      </c>
      <c r="M314" s="5" t="s">
        <v>43</v>
      </c>
      <c r="N314" s="5" t="s">
        <v>42</v>
      </c>
      <c r="O314" s="26"/>
    </row>
    <row r="315" spans="1:15" ht="25.5" customHeight="1" x14ac:dyDescent="0.25">
      <c r="A315" s="28">
        <v>303</v>
      </c>
      <c r="B315" s="8" t="s">
        <v>83</v>
      </c>
      <c r="C315" s="23" t="s">
        <v>84</v>
      </c>
      <c r="D315" s="10" t="s">
        <v>6</v>
      </c>
      <c r="E315" s="15">
        <v>44252</v>
      </c>
      <c r="F315" s="29" t="s">
        <v>68</v>
      </c>
      <c r="G315" s="10"/>
      <c r="H315" s="15">
        <v>44252</v>
      </c>
      <c r="I315" s="9">
        <f t="shared" si="7"/>
        <v>0</v>
      </c>
      <c r="J315" s="16" t="s">
        <v>48</v>
      </c>
      <c r="K315" s="15"/>
      <c r="L315" s="8" t="s">
        <v>31</v>
      </c>
      <c r="M315" s="5" t="s">
        <v>43</v>
      </c>
      <c r="N315" s="5" t="s">
        <v>40</v>
      </c>
      <c r="O315" s="26"/>
    </row>
    <row r="316" spans="1:15" ht="25.5" customHeight="1" x14ac:dyDescent="0.25">
      <c r="A316" s="27">
        <v>304</v>
      </c>
      <c r="B316" s="8" t="s">
        <v>83</v>
      </c>
      <c r="C316" s="23" t="s">
        <v>84</v>
      </c>
      <c r="D316" s="10" t="s">
        <v>5</v>
      </c>
      <c r="E316" s="15">
        <v>44253</v>
      </c>
      <c r="F316" s="29" t="s">
        <v>68</v>
      </c>
      <c r="G316" s="10"/>
      <c r="H316" s="15">
        <v>44253</v>
      </c>
      <c r="I316" s="9">
        <f t="shared" si="7"/>
        <v>0</v>
      </c>
      <c r="J316" s="16" t="s">
        <v>48</v>
      </c>
      <c r="K316" s="15"/>
      <c r="L316" s="8" t="s">
        <v>32</v>
      </c>
      <c r="M316" s="5" t="s">
        <v>43</v>
      </c>
      <c r="N316" s="5" t="s">
        <v>40</v>
      </c>
      <c r="O316" s="26"/>
    </row>
    <row r="317" spans="1:15" ht="25.5" customHeight="1" x14ac:dyDescent="0.25">
      <c r="A317" s="28">
        <v>305</v>
      </c>
      <c r="B317" s="8" t="s">
        <v>83</v>
      </c>
      <c r="C317" s="23" t="s">
        <v>84</v>
      </c>
      <c r="D317" s="10" t="s">
        <v>6</v>
      </c>
      <c r="E317" s="15">
        <v>44253</v>
      </c>
      <c r="F317" s="29" t="s">
        <v>68</v>
      </c>
      <c r="G317" s="10"/>
      <c r="H317" s="15">
        <v>44253</v>
      </c>
      <c r="I317" s="9">
        <f t="shared" si="7"/>
        <v>0</v>
      </c>
      <c r="J317" s="16" t="s">
        <v>48</v>
      </c>
      <c r="K317" s="15"/>
      <c r="L317" s="8" t="s">
        <v>32</v>
      </c>
      <c r="M317" s="5" t="s">
        <v>43</v>
      </c>
      <c r="N317" s="5" t="s">
        <v>42</v>
      </c>
      <c r="O317" s="26"/>
    </row>
    <row r="318" spans="1:15" ht="25.5" customHeight="1" x14ac:dyDescent="0.25">
      <c r="A318" s="27">
        <v>306</v>
      </c>
      <c r="B318" s="8">
        <v>2026098</v>
      </c>
      <c r="C318" s="8" t="s">
        <v>84</v>
      </c>
      <c r="D318" s="10" t="s">
        <v>6</v>
      </c>
      <c r="E318" s="21">
        <v>44253</v>
      </c>
      <c r="F318" s="36" t="s">
        <v>68</v>
      </c>
      <c r="G318" s="37"/>
      <c r="H318" s="21">
        <v>44253</v>
      </c>
      <c r="I318" s="9">
        <f t="shared" si="7"/>
        <v>0</v>
      </c>
      <c r="J318" s="16" t="s">
        <v>48</v>
      </c>
      <c r="K318" s="15"/>
      <c r="L318" s="5" t="s">
        <v>34</v>
      </c>
      <c r="M318" s="5" t="s">
        <v>43</v>
      </c>
      <c r="N318" s="8" t="s">
        <v>45</v>
      </c>
      <c r="O318" s="26"/>
    </row>
    <row r="319" spans="1:15" ht="25.5" customHeight="1" x14ac:dyDescent="0.25">
      <c r="A319" s="28">
        <v>307</v>
      </c>
      <c r="B319" s="8">
        <v>2026099</v>
      </c>
      <c r="C319" s="8" t="s">
        <v>85</v>
      </c>
      <c r="D319" s="10" t="s">
        <v>4</v>
      </c>
      <c r="E319" s="15">
        <v>44253</v>
      </c>
      <c r="F319" s="29"/>
      <c r="G319" s="10" t="s">
        <v>77</v>
      </c>
      <c r="H319" s="15"/>
      <c r="I319" s="9" t="str">
        <f t="shared" si="7"/>
        <v/>
      </c>
      <c r="J319" s="16" t="s">
        <v>47</v>
      </c>
      <c r="K319" s="15" t="s">
        <v>86</v>
      </c>
      <c r="L319" s="5" t="s">
        <v>34</v>
      </c>
      <c r="M319" s="5" t="s">
        <v>43</v>
      </c>
      <c r="N319" s="8" t="s">
        <v>42</v>
      </c>
      <c r="O319" s="26"/>
    </row>
    <row r="320" spans="1:15" ht="25.5" customHeight="1" x14ac:dyDescent="0.25">
      <c r="A320" s="27">
        <v>308</v>
      </c>
      <c r="B320" s="8">
        <v>2026100</v>
      </c>
      <c r="C320" s="8" t="s">
        <v>85</v>
      </c>
      <c r="D320" s="10" t="s">
        <v>4</v>
      </c>
      <c r="E320" s="15">
        <v>44253</v>
      </c>
      <c r="F320" s="29"/>
      <c r="G320" s="10" t="s">
        <v>77</v>
      </c>
      <c r="H320" s="15"/>
      <c r="I320" s="9" t="str">
        <f t="shared" ref="I320:I321" si="9">IF(OR(E320=0,H320=0),"",H320-E320)</f>
        <v/>
      </c>
      <c r="J320" s="16" t="s">
        <v>47</v>
      </c>
      <c r="K320" s="15" t="s">
        <v>86</v>
      </c>
      <c r="L320" s="5" t="s">
        <v>34</v>
      </c>
      <c r="M320" s="5" t="s">
        <v>43</v>
      </c>
      <c r="N320" s="8" t="s">
        <v>42</v>
      </c>
      <c r="O320" s="26"/>
    </row>
    <row r="321" spans="1:15" ht="25.5" customHeight="1" x14ac:dyDescent="0.25">
      <c r="A321" s="28">
        <v>309</v>
      </c>
      <c r="B321" s="8">
        <v>2026101</v>
      </c>
      <c r="C321" s="8" t="s">
        <v>85</v>
      </c>
      <c r="D321" s="10" t="s">
        <v>4</v>
      </c>
      <c r="E321" s="15">
        <v>44253</v>
      </c>
      <c r="F321" s="29"/>
      <c r="G321" s="10" t="s">
        <v>77</v>
      </c>
      <c r="H321" s="15"/>
      <c r="I321" s="9" t="str">
        <f t="shared" si="9"/>
        <v/>
      </c>
      <c r="J321" s="16" t="s">
        <v>47</v>
      </c>
      <c r="K321" s="15" t="s">
        <v>86</v>
      </c>
      <c r="L321" s="5" t="s">
        <v>34</v>
      </c>
      <c r="M321" s="5" t="s">
        <v>43</v>
      </c>
      <c r="N321" s="8" t="s">
        <v>42</v>
      </c>
      <c r="O321" s="26"/>
    </row>
    <row r="322" spans="1:15" ht="25.5" customHeight="1" x14ac:dyDescent="0.25">
      <c r="A322" s="27">
        <v>310</v>
      </c>
      <c r="B322" s="8"/>
      <c r="C322" s="8"/>
      <c r="D322" s="10"/>
      <c r="E322" s="15"/>
      <c r="F322" s="29"/>
      <c r="G322" s="10"/>
      <c r="H322" s="15"/>
      <c r="I322" s="9"/>
      <c r="J322" s="16"/>
      <c r="K322" s="15"/>
      <c r="L322" s="8"/>
      <c r="M322" s="8"/>
      <c r="N322" s="5"/>
      <c r="O322" s="26"/>
    </row>
    <row r="323" spans="1:15" ht="25.5" customHeight="1" x14ac:dyDescent="0.25">
      <c r="A323" s="28">
        <v>311</v>
      </c>
      <c r="B323" s="8"/>
      <c r="C323" s="8"/>
      <c r="D323" s="10"/>
      <c r="E323" s="15"/>
      <c r="F323" s="29"/>
      <c r="G323" s="10"/>
      <c r="H323" s="15"/>
      <c r="I323" s="9"/>
      <c r="J323" s="16"/>
      <c r="K323" s="15"/>
      <c r="L323" s="8"/>
      <c r="M323" s="5"/>
      <c r="N323" s="5"/>
      <c r="O323" s="26"/>
    </row>
    <row r="324" spans="1:15" ht="25.5" customHeight="1" x14ac:dyDescent="0.25">
      <c r="A324" s="27">
        <v>312</v>
      </c>
      <c r="B324" s="8"/>
      <c r="C324" s="8"/>
      <c r="D324" s="10"/>
      <c r="E324" s="15"/>
      <c r="F324" s="29"/>
      <c r="G324" s="10"/>
      <c r="H324" s="15"/>
      <c r="I324" s="9"/>
      <c r="J324" s="16"/>
      <c r="K324" s="15"/>
      <c r="L324" s="5"/>
      <c r="M324" s="8"/>
      <c r="N324" s="8"/>
      <c r="O324" s="26"/>
    </row>
    <row r="325" spans="1:15" ht="25.5" customHeight="1" x14ac:dyDescent="0.25">
      <c r="A325" s="28">
        <v>313</v>
      </c>
      <c r="B325" s="8"/>
      <c r="C325" s="8"/>
      <c r="D325" s="10"/>
      <c r="E325" s="15"/>
      <c r="F325" s="29"/>
      <c r="G325" s="10"/>
      <c r="H325" s="15"/>
      <c r="I325" s="9"/>
      <c r="J325" s="16"/>
      <c r="K325" s="15"/>
      <c r="L325" s="8"/>
      <c r="M325" s="8"/>
      <c r="N325" s="5"/>
      <c r="O325" s="26"/>
    </row>
    <row r="326" spans="1:15" ht="25.5" customHeight="1" x14ac:dyDescent="0.25">
      <c r="A326" s="27">
        <v>314</v>
      </c>
      <c r="B326" s="8"/>
      <c r="C326" s="8"/>
      <c r="D326" s="10"/>
      <c r="E326" s="15"/>
      <c r="F326" s="29"/>
      <c r="G326" s="10"/>
      <c r="H326" s="15"/>
      <c r="I326" s="9"/>
      <c r="J326" s="16"/>
      <c r="K326" s="15"/>
      <c r="L326" s="5"/>
      <c r="M326" s="5"/>
      <c r="N326" s="5"/>
      <c r="O326" s="26"/>
    </row>
    <row r="327" spans="1:15" ht="25.5" customHeight="1" x14ac:dyDescent="0.25">
      <c r="A327" s="28">
        <v>315</v>
      </c>
      <c r="B327" s="8"/>
      <c r="C327" s="8"/>
      <c r="D327" s="10"/>
      <c r="E327" s="15"/>
      <c r="F327" s="29"/>
      <c r="G327" s="10"/>
      <c r="H327" s="15"/>
      <c r="I327" s="9"/>
      <c r="J327" s="16"/>
      <c r="K327" s="15"/>
      <c r="L327" s="8"/>
      <c r="M327" s="8"/>
      <c r="N327" s="5"/>
      <c r="O327" s="26"/>
    </row>
    <row r="328" spans="1:15" ht="25.5" customHeight="1" x14ac:dyDescent="0.25">
      <c r="A328" s="27">
        <v>316</v>
      </c>
      <c r="B328" s="8"/>
      <c r="C328" s="8"/>
      <c r="D328" s="10"/>
      <c r="E328" s="15"/>
      <c r="F328" s="29"/>
      <c r="G328" s="10"/>
      <c r="H328" s="15"/>
      <c r="I328" s="9"/>
      <c r="J328" s="16"/>
      <c r="K328" s="15"/>
      <c r="L328" s="5"/>
      <c r="M328" s="5"/>
      <c r="N328" s="8"/>
      <c r="O328" s="26"/>
    </row>
    <row r="329" spans="1:15" ht="25.5" customHeight="1" x14ac:dyDescent="0.25">
      <c r="A329" s="28">
        <v>317</v>
      </c>
      <c r="B329" s="8"/>
      <c r="C329" s="8"/>
      <c r="D329" s="10"/>
      <c r="E329" s="15"/>
      <c r="F329" s="29"/>
      <c r="G329" s="10"/>
      <c r="H329" s="15"/>
      <c r="I329" s="9"/>
      <c r="J329" s="16"/>
      <c r="K329" s="15"/>
      <c r="L329" s="5"/>
      <c r="M329" s="5"/>
      <c r="N329" s="5"/>
      <c r="O329" s="26"/>
    </row>
    <row r="330" spans="1:15" ht="25.5" customHeight="1" x14ac:dyDescent="0.25">
      <c r="A330" s="27">
        <v>318</v>
      </c>
      <c r="B330" s="8"/>
      <c r="C330" s="8"/>
      <c r="D330" s="10"/>
      <c r="E330" s="15"/>
      <c r="F330" s="29"/>
      <c r="G330" s="10"/>
      <c r="H330" s="15"/>
      <c r="I330" s="9"/>
      <c r="J330" s="16"/>
      <c r="K330" s="15"/>
      <c r="L330" s="8"/>
      <c r="M330" s="5"/>
      <c r="N330" s="5"/>
      <c r="O330" s="26"/>
    </row>
    <row r="331" spans="1:15" ht="25.5" customHeight="1" x14ac:dyDescent="0.25">
      <c r="A331" s="28">
        <v>319</v>
      </c>
      <c r="B331" s="8"/>
      <c r="C331" s="8"/>
      <c r="D331" s="10"/>
      <c r="E331" s="15"/>
      <c r="F331" s="29"/>
      <c r="G331" s="10"/>
      <c r="H331" s="15"/>
      <c r="I331" s="9"/>
      <c r="J331" s="16"/>
      <c r="K331" s="15"/>
      <c r="L331" s="8"/>
      <c r="M331" s="5"/>
      <c r="N331" s="8"/>
      <c r="O331" s="26"/>
    </row>
    <row r="332" spans="1:15" ht="25.5" customHeight="1" x14ac:dyDescent="0.25">
      <c r="A332" s="27">
        <v>320</v>
      </c>
      <c r="B332" s="8"/>
      <c r="C332" s="8"/>
      <c r="D332" s="10"/>
      <c r="E332" s="15"/>
      <c r="F332" s="29"/>
      <c r="G332" s="10"/>
      <c r="H332" s="15"/>
      <c r="I332" s="9"/>
      <c r="J332" s="16"/>
      <c r="K332" s="15"/>
      <c r="L332" s="8"/>
      <c r="M332" s="5"/>
      <c r="N332" s="5"/>
      <c r="O332" s="26"/>
    </row>
    <row r="333" spans="1:15" ht="25.5" customHeight="1" x14ac:dyDescent="0.25">
      <c r="A333" s="28">
        <v>321</v>
      </c>
      <c r="B333" s="8"/>
      <c r="C333" s="8"/>
      <c r="D333" s="10"/>
      <c r="E333" s="15"/>
      <c r="F333" s="29"/>
      <c r="G333" s="10"/>
      <c r="H333" s="15"/>
      <c r="I333" s="9"/>
      <c r="J333" s="16"/>
      <c r="K333" s="15"/>
      <c r="L333" s="8"/>
      <c r="M333" s="5"/>
      <c r="N333" s="5"/>
      <c r="O333" s="26"/>
    </row>
    <row r="334" spans="1:15" ht="25.5" customHeight="1" x14ac:dyDescent="0.25">
      <c r="A334" s="27">
        <v>322</v>
      </c>
      <c r="B334" s="8"/>
      <c r="C334" s="8"/>
      <c r="D334" s="10"/>
      <c r="E334" s="15"/>
      <c r="F334" s="29"/>
      <c r="G334" s="10"/>
      <c r="H334" s="15"/>
      <c r="I334" s="9"/>
      <c r="J334" s="16"/>
      <c r="K334" s="15"/>
      <c r="L334" s="8"/>
      <c r="M334" s="5"/>
      <c r="N334" s="8"/>
      <c r="O334" s="26"/>
    </row>
    <row r="335" spans="1:15" ht="25.5" customHeight="1" x14ac:dyDescent="0.25">
      <c r="A335" s="28">
        <v>323</v>
      </c>
      <c r="B335" s="8"/>
      <c r="C335" s="8"/>
      <c r="D335" s="10"/>
      <c r="E335" s="15"/>
      <c r="F335" s="29"/>
      <c r="G335" s="10"/>
      <c r="H335" s="15"/>
      <c r="I335" s="9"/>
      <c r="J335" s="16"/>
      <c r="K335" s="15"/>
      <c r="L335" s="8"/>
      <c r="M335" s="5"/>
      <c r="N335" s="8"/>
      <c r="O335" s="26"/>
    </row>
    <row r="336" spans="1:15" ht="25.5" customHeight="1" x14ac:dyDescent="0.25">
      <c r="A336" s="27">
        <v>324</v>
      </c>
      <c r="B336" s="8"/>
      <c r="C336" s="8"/>
      <c r="D336" s="10"/>
      <c r="E336" s="15"/>
      <c r="F336" s="29"/>
      <c r="G336" s="10"/>
      <c r="H336" s="15"/>
      <c r="I336" s="9"/>
      <c r="J336" s="16"/>
      <c r="K336" s="15"/>
      <c r="L336" s="8"/>
      <c r="M336" s="5"/>
      <c r="N336" s="8"/>
      <c r="O336" s="26"/>
    </row>
    <row r="337" spans="1:15" ht="25.5" customHeight="1" x14ac:dyDescent="0.25">
      <c r="A337" s="28">
        <v>325</v>
      </c>
      <c r="B337" s="8"/>
      <c r="C337" s="8"/>
      <c r="D337" s="10"/>
      <c r="E337" s="15"/>
      <c r="F337" s="29"/>
      <c r="G337" s="10"/>
      <c r="H337" s="15"/>
      <c r="I337" s="9"/>
      <c r="J337" s="16"/>
      <c r="K337" s="15"/>
      <c r="L337" s="8"/>
      <c r="M337" s="8"/>
      <c r="N337" s="5"/>
      <c r="O337" s="26"/>
    </row>
    <row r="338" spans="1:15" ht="25.5" customHeight="1" x14ac:dyDescent="0.25">
      <c r="A338" s="27">
        <v>326</v>
      </c>
      <c r="B338" s="8"/>
      <c r="C338" s="8"/>
      <c r="D338" s="10"/>
      <c r="E338" s="15"/>
      <c r="F338" s="29"/>
      <c r="G338" s="10"/>
      <c r="H338" s="15"/>
      <c r="I338" s="9"/>
      <c r="J338" s="16"/>
      <c r="K338" s="15"/>
      <c r="L338" s="8"/>
      <c r="M338" s="5"/>
      <c r="N338" s="5"/>
      <c r="O338" s="26"/>
    </row>
    <row r="339" spans="1:15" ht="25.5" customHeight="1" x14ac:dyDescent="0.25">
      <c r="A339" s="28">
        <v>327</v>
      </c>
      <c r="B339" s="8"/>
      <c r="C339" s="8"/>
      <c r="D339" s="10"/>
      <c r="E339" s="15"/>
      <c r="F339" s="29"/>
      <c r="G339" s="10"/>
      <c r="H339" s="15"/>
      <c r="I339" s="9"/>
      <c r="J339" s="16"/>
      <c r="K339" s="15"/>
      <c r="L339" s="8"/>
      <c r="M339" s="5"/>
      <c r="N339" s="5"/>
      <c r="O339" s="26"/>
    </row>
    <row r="340" spans="1:15" ht="25.5" customHeight="1" x14ac:dyDescent="0.25">
      <c r="A340" s="27">
        <v>328</v>
      </c>
      <c r="B340" s="8"/>
      <c r="C340" s="8"/>
      <c r="D340" s="10"/>
      <c r="E340" s="15"/>
      <c r="F340" s="29"/>
      <c r="G340" s="10"/>
      <c r="H340" s="15"/>
      <c r="I340" s="9"/>
      <c r="J340" s="16"/>
      <c r="K340" s="15"/>
      <c r="L340" s="5"/>
      <c r="M340" s="8"/>
      <c r="N340" s="5"/>
      <c r="O340" s="26"/>
    </row>
    <row r="341" spans="1:15" ht="25.5" customHeight="1" x14ac:dyDescent="0.25">
      <c r="A341" s="28">
        <v>329</v>
      </c>
      <c r="B341" s="8"/>
      <c r="C341" s="8"/>
      <c r="D341" s="10"/>
      <c r="E341" s="15"/>
      <c r="F341" s="29"/>
      <c r="G341" s="10"/>
      <c r="H341" s="15"/>
      <c r="I341" s="9"/>
      <c r="J341" s="16"/>
      <c r="K341" s="15"/>
      <c r="L341" s="5"/>
      <c r="M341" s="5"/>
      <c r="N341" s="8"/>
      <c r="O341" s="26"/>
    </row>
    <row r="342" spans="1:15" ht="25.5" customHeight="1" x14ac:dyDescent="0.25">
      <c r="A342" s="27">
        <v>330</v>
      </c>
      <c r="B342" s="8"/>
      <c r="C342" s="8"/>
      <c r="D342" s="10"/>
      <c r="E342" s="15"/>
      <c r="F342" s="29"/>
      <c r="G342" s="10"/>
      <c r="H342" s="15"/>
      <c r="I342" s="9"/>
      <c r="J342" s="16"/>
      <c r="K342" s="15"/>
      <c r="L342" s="8"/>
      <c r="M342" s="5"/>
      <c r="N342" s="8"/>
      <c r="O342" s="26"/>
    </row>
    <row r="343" spans="1:15" ht="25.5" customHeight="1" x14ac:dyDescent="0.25">
      <c r="A343" s="28">
        <v>331</v>
      </c>
      <c r="B343" s="8"/>
      <c r="C343" s="8"/>
      <c r="D343" s="10"/>
      <c r="E343" s="15"/>
      <c r="F343" s="29"/>
      <c r="G343" s="10"/>
      <c r="H343" s="15"/>
      <c r="I343" s="9"/>
      <c r="J343" s="16"/>
      <c r="K343" s="15"/>
      <c r="L343" s="8"/>
      <c r="M343" s="5"/>
      <c r="N343" s="5"/>
      <c r="O343" s="26"/>
    </row>
    <row r="344" spans="1:15" ht="25.5" customHeight="1" x14ac:dyDescent="0.25">
      <c r="A344" s="27">
        <v>332</v>
      </c>
      <c r="B344" s="8"/>
      <c r="C344" s="8"/>
      <c r="D344" s="10"/>
      <c r="E344" s="15"/>
      <c r="F344" s="29"/>
      <c r="G344" s="10"/>
      <c r="H344" s="15"/>
      <c r="I344" s="9"/>
      <c r="J344" s="16"/>
      <c r="K344" s="15"/>
      <c r="L344" s="8"/>
      <c r="M344" s="5"/>
      <c r="N344" s="8"/>
      <c r="O344" s="26"/>
    </row>
    <row r="345" spans="1:15" ht="25.5" customHeight="1" x14ac:dyDescent="0.25">
      <c r="A345" s="28">
        <v>333</v>
      </c>
      <c r="B345" s="8"/>
      <c r="C345" s="8"/>
      <c r="D345" s="10"/>
      <c r="E345" s="15"/>
      <c r="F345" s="29"/>
      <c r="G345" s="10"/>
      <c r="H345" s="15"/>
      <c r="I345" s="9"/>
      <c r="J345" s="16"/>
      <c r="K345" s="15"/>
      <c r="L345" s="8"/>
      <c r="M345" s="8"/>
      <c r="N345" s="5"/>
      <c r="O345" s="26"/>
    </row>
    <row r="346" spans="1:15" ht="25.5" customHeight="1" x14ac:dyDescent="0.25">
      <c r="A346" s="27">
        <v>334</v>
      </c>
      <c r="B346" s="8"/>
      <c r="C346" s="8"/>
      <c r="D346" s="10"/>
      <c r="E346" s="15"/>
      <c r="F346" s="29"/>
      <c r="G346" s="10"/>
      <c r="H346" s="15"/>
      <c r="I346" s="9"/>
      <c r="J346" s="16"/>
      <c r="K346" s="15"/>
      <c r="L346" s="8"/>
      <c r="M346" s="8"/>
      <c r="N346" s="5"/>
      <c r="O346" s="26"/>
    </row>
    <row r="347" spans="1:15" ht="25.5" customHeight="1" x14ac:dyDescent="0.25">
      <c r="A347" s="28">
        <v>335</v>
      </c>
      <c r="B347" s="8"/>
      <c r="C347" s="8"/>
      <c r="D347" s="10"/>
      <c r="E347" s="15"/>
      <c r="F347" s="29"/>
      <c r="G347" s="10"/>
      <c r="H347" s="15"/>
      <c r="I347" s="9"/>
      <c r="J347" s="16"/>
      <c r="K347" s="15"/>
      <c r="L347" s="8"/>
      <c r="M347" s="8"/>
      <c r="N347" s="5"/>
      <c r="O347" s="26"/>
    </row>
    <row r="348" spans="1:15" ht="25.5" customHeight="1" x14ac:dyDescent="0.25">
      <c r="A348" s="27">
        <v>336</v>
      </c>
      <c r="B348" s="8"/>
      <c r="C348" s="8"/>
      <c r="D348" s="10"/>
      <c r="E348" s="15"/>
      <c r="F348" s="29"/>
      <c r="G348" s="10"/>
      <c r="H348" s="15"/>
      <c r="I348" s="9"/>
      <c r="J348" s="16"/>
      <c r="K348" s="15"/>
      <c r="L348" s="8"/>
      <c r="M348" s="8"/>
      <c r="N348" s="5"/>
      <c r="O348" s="26"/>
    </row>
    <row r="349" spans="1:15" ht="25.5" customHeight="1" x14ac:dyDescent="0.25">
      <c r="A349" s="28">
        <v>337</v>
      </c>
      <c r="B349" s="8"/>
      <c r="C349" s="8"/>
      <c r="D349" s="10"/>
      <c r="E349" s="15"/>
      <c r="F349" s="29"/>
      <c r="G349" s="10"/>
      <c r="H349" s="21"/>
      <c r="I349" s="9"/>
      <c r="J349" s="16"/>
      <c r="K349" s="15"/>
      <c r="L349" s="8"/>
      <c r="M349" s="8"/>
      <c r="N349" s="5"/>
      <c r="O349" s="26"/>
    </row>
    <row r="350" spans="1:15" ht="25.5" customHeight="1" x14ac:dyDescent="0.25">
      <c r="A350" s="27">
        <v>338</v>
      </c>
      <c r="B350" s="8"/>
      <c r="C350" s="8"/>
      <c r="D350" s="10"/>
      <c r="E350" s="15"/>
      <c r="F350" s="29"/>
      <c r="G350" s="10"/>
      <c r="H350" s="15"/>
      <c r="I350" s="9"/>
      <c r="J350" s="16"/>
      <c r="K350" s="15"/>
      <c r="L350" s="5"/>
      <c r="M350" s="5"/>
      <c r="N350" s="5"/>
      <c r="O350" s="26"/>
    </row>
    <row r="351" spans="1:15" ht="25.5" customHeight="1" x14ac:dyDescent="0.25">
      <c r="A351" s="28">
        <v>339</v>
      </c>
      <c r="B351" s="8"/>
      <c r="C351" s="8"/>
      <c r="D351" s="10"/>
      <c r="E351" s="15"/>
      <c r="F351" s="29"/>
      <c r="G351" s="10"/>
      <c r="H351" s="15"/>
      <c r="I351" s="9"/>
      <c r="J351" s="16"/>
      <c r="K351" s="15"/>
      <c r="L351" s="8"/>
      <c r="M351" s="5"/>
      <c r="N351" s="5"/>
      <c r="O351" s="26"/>
    </row>
    <row r="352" spans="1:15" ht="25.5" customHeight="1" x14ac:dyDescent="0.25">
      <c r="A352" s="27">
        <v>340</v>
      </c>
      <c r="B352" s="8"/>
      <c r="C352" s="8"/>
      <c r="D352" s="10"/>
      <c r="E352" s="15"/>
      <c r="F352" s="29"/>
      <c r="G352" s="10"/>
      <c r="H352" s="15"/>
      <c r="I352" s="9"/>
      <c r="J352" s="16"/>
      <c r="K352" s="15"/>
      <c r="L352" s="8"/>
      <c r="M352" s="5"/>
      <c r="N352" s="5"/>
      <c r="O352" s="26"/>
    </row>
    <row r="353" spans="1:15" ht="25.5" customHeight="1" x14ac:dyDescent="0.25">
      <c r="A353" s="28">
        <v>341</v>
      </c>
      <c r="B353" s="8"/>
      <c r="C353" s="8"/>
      <c r="D353" s="25"/>
      <c r="E353" s="15"/>
      <c r="F353" s="29"/>
      <c r="G353" s="10"/>
      <c r="H353" s="21"/>
      <c r="I353" s="9"/>
      <c r="J353" s="16"/>
      <c r="K353" s="15"/>
      <c r="L353" s="5"/>
      <c r="M353" s="8"/>
      <c r="N353" s="5"/>
      <c r="O353" s="26"/>
    </row>
    <row r="354" spans="1:15" ht="25.5" customHeight="1" x14ac:dyDescent="0.25">
      <c r="A354" s="27">
        <v>342</v>
      </c>
      <c r="B354" s="8"/>
      <c r="C354" s="8"/>
      <c r="D354" s="25"/>
      <c r="E354" s="15"/>
      <c r="F354" s="29"/>
      <c r="G354" s="10"/>
      <c r="H354" s="15"/>
      <c r="I354" s="9"/>
      <c r="J354" s="16"/>
      <c r="K354" s="15"/>
      <c r="L354" s="8"/>
      <c r="M354" s="5"/>
      <c r="N354" s="8"/>
      <c r="O354" s="26"/>
    </row>
    <row r="355" spans="1:15" ht="25.5" customHeight="1" x14ac:dyDescent="0.25">
      <c r="A355" s="28">
        <v>343</v>
      </c>
      <c r="B355" s="8"/>
      <c r="C355" s="8"/>
      <c r="D355" s="25"/>
      <c r="E355" s="15"/>
      <c r="F355" s="29"/>
      <c r="G355" s="10"/>
      <c r="H355" s="15"/>
      <c r="I355" s="9"/>
      <c r="J355" s="16"/>
      <c r="K355" s="15"/>
      <c r="L355" s="5"/>
      <c r="M355" s="8"/>
      <c r="N355" s="8"/>
      <c r="O355" s="26"/>
    </row>
    <row r="356" spans="1:15" ht="25.5" customHeight="1" x14ac:dyDescent="0.25">
      <c r="A356" s="27">
        <v>344</v>
      </c>
      <c r="B356" s="8"/>
      <c r="C356" s="8"/>
      <c r="D356" s="25"/>
      <c r="E356" s="15"/>
      <c r="F356" s="29"/>
      <c r="G356" s="10"/>
      <c r="H356" s="15"/>
      <c r="I356" s="9"/>
      <c r="J356" s="16"/>
      <c r="K356" s="15"/>
      <c r="L356" s="5"/>
      <c r="M356" s="8"/>
      <c r="N356" s="5"/>
      <c r="O356" s="26"/>
    </row>
    <row r="357" spans="1:15" ht="25.5" customHeight="1" x14ac:dyDescent="0.25">
      <c r="A357" s="28">
        <v>345</v>
      </c>
      <c r="B357" s="8"/>
      <c r="C357" s="8"/>
      <c r="D357" s="25"/>
      <c r="E357" s="15"/>
      <c r="F357" s="29"/>
      <c r="G357" s="10"/>
      <c r="H357" s="15"/>
      <c r="I357" s="9"/>
      <c r="J357" s="16"/>
      <c r="K357" s="15"/>
      <c r="L357" s="8"/>
      <c r="M357" s="5"/>
      <c r="N357" s="5"/>
      <c r="O357" s="26"/>
    </row>
    <row r="358" spans="1:15" ht="25.5" customHeight="1" x14ac:dyDescent="0.25">
      <c r="A358" s="27">
        <v>346</v>
      </c>
      <c r="B358" s="8"/>
      <c r="C358" s="8"/>
      <c r="D358" s="25"/>
      <c r="E358" s="15"/>
      <c r="F358" s="29"/>
      <c r="G358" s="10"/>
      <c r="H358" s="15"/>
      <c r="I358" s="9"/>
      <c r="J358" s="16"/>
      <c r="K358" s="15"/>
      <c r="L358" s="8"/>
      <c r="M358" s="8"/>
      <c r="N358" s="8"/>
      <c r="O358" s="26"/>
    </row>
    <row r="359" spans="1:15" ht="25.5" customHeight="1" x14ac:dyDescent="0.25">
      <c r="A359" s="28">
        <v>347</v>
      </c>
      <c r="B359" s="8"/>
      <c r="C359" s="8"/>
      <c r="D359" s="25"/>
      <c r="E359" s="15"/>
      <c r="F359" s="29"/>
      <c r="G359" s="10"/>
      <c r="H359" s="21"/>
      <c r="I359" s="9"/>
      <c r="J359" s="16"/>
      <c r="K359" s="15"/>
      <c r="L359" s="8"/>
      <c r="M359" s="8"/>
      <c r="N359" s="5"/>
      <c r="O359" s="26"/>
    </row>
    <row r="360" spans="1:15" ht="25.5" customHeight="1" x14ac:dyDescent="0.25">
      <c r="A360" s="27">
        <v>348</v>
      </c>
      <c r="B360" s="8"/>
      <c r="C360" s="8"/>
      <c r="D360" s="25"/>
      <c r="E360" s="15"/>
      <c r="F360" s="29"/>
      <c r="G360" s="10"/>
      <c r="H360" s="15"/>
      <c r="I360" s="9"/>
      <c r="J360" s="16"/>
      <c r="K360" s="15"/>
      <c r="L360" s="8"/>
      <c r="M360" s="5"/>
      <c r="N360" s="5"/>
      <c r="O360" s="26"/>
    </row>
    <row r="361" spans="1:15" ht="25.5" customHeight="1" x14ac:dyDescent="0.25">
      <c r="A361" s="28">
        <v>349</v>
      </c>
      <c r="B361" s="8"/>
      <c r="C361" s="8"/>
      <c r="D361" s="25"/>
      <c r="E361" s="15"/>
      <c r="F361" s="29"/>
      <c r="G361" s="10"/>
      <c r="H361" s="15"/>
      <c r="I361" s="9"/>
      <c r="J361" s="16"/>
      <c r="K361" s="15"/>
      <c r="L361" s="8"/>
      <c r="M361" s="5"/>
      <c r="N361" s="5"/>
      <c r="O361" s="26"/>
    </row>
    <row r="362" spans="1:15" ht="25.5" customHeight="1" x14ac:dyDescent="0.25">
      <c r="A362" s="27">
        <v>350</v>
      </c>
      <c r="B362" s="8"/>
      <c r="C362" s="8"/>
      <c r="D362" s="25"/>
      <c r="E362" s="15"/>
      <c r="F362" s="29"/>
      <c r="G362" s="10"/>
      <c r="H362" s="15"/>
      <c r="I362" s="9"/>
      <c r="J362" s="16"/>
      <c r="K362" s="15"/>
      <c r="L362" s="8"/>
      <c r="M362" s="5"/>
      <c r="N362" s="5"/>
      <c r="O362" s="26"/>
    </row>
    <row r="363" spans="1:15" ht="25.5" customHeight="1" x14ac:dyDescent="0.25">
      <c r="A363" s="28">
        <v>351</v>
      </c>
      <c r="B363" s="8"/>
      <c r="C363" s="8"/>
      <c r="D363" s="25"/>
      <c r="E363" s="15"/>
      <c r="F363" s="29"/>
      <c r="G363" s="10"/>
      <c r="H363" s="15"/>
      <c r="I363" s="9"/>
      <c r="J363" s="16"/>
      <c r="K363" s="15"/>
      <c r="L363" s="8"/>
      <c r="M363" s="5"/>
      <c r="N363" s="8"/>
      <c r="O363" s="26"/>
    </row>
    <row r="364" spans="1:15" ht="25.5" customHeight="1" x14ac:dyDescent="0.25">
      <c r="A364" s="27">
        <v>352</v>
      </c>
      <c r="B364" s="8"/>
      <c r="C364" s="8"/>
      <c r="D364" s="25"/>
      <c r="E364" s="15"/>
      <c r="F364" s="29"/>
      <c r="G364" s="10"/>
      <c r="H364" s="15"/>
      <c r="I364" s="9"/>
      <c r="J364" s="16"/>
      <c r="K364" s="15"/>
      <c r="L364" s="8"/>
      <c r="M364" s="5"/>
      <c r="N364" s="8"/>
      <c r="O364" s="26"/>
    </row>
    <row r="365" spans="1:15" ht="25.5" customHeight="1" x14ac:dyDescent="0.25">
      <c r="A365" s="28">
        <v>353</v>
      </c>
      <c r="B365" s="8"/>
      <c r="C365" s="8"/>
      <c r="D365" s="25"/>
      <c r="E365" s="15"/>
      <c r="F365" s="29"/>
      <c r="G365" s="10"/>
      <c r="H365" s="15"/>
      <c r="I365" s="9"/>
      <c r="J365" s="16"/>
      <c r="K365" s="15"/>
      <c r="L365" s="8"/>
      <c r="M365" s="5"/>
      <c r="N365" s="5"/>
      <c r="O365" s="26"/>
    </row>
    <row r="366" spans="1:15" ht="25.5" customHeight="1" x14ac:dyDescent="0.25">
      <c r="A366" s="27">
        <v>354</v>
      </c>
      <c r="B366" s="8"/>
      <c r="C366" s="8"/>
      <c r="D366" s="25"/>
      <c r="E366" s="15"/>
      <c r="F366" s="29"/>
      <c r="G366" s="10"/>
      <c r="H366" s="15"/>
      <c r="I366" s="9"/>
      <c r="J366" s="16"/>
      <c r="K366" s="15"/>
      <c r="L366" s="8"/>
      <c r="M366" s="5"/>
      <c r="N366" s="8"/>
      <c r="O366" s="26"/>
    </row>
    <row r="367" spans="1:15" ht="25.5" customHeight="1" x14ac:dyDescent="0.25">
      <c r="A367" s="28">
        <v>355</v>
      </c>
      <c r="B367" s="8"/>
      <c r="C367" s="8"/>
      <c r="D367" s="25"/>
      <c r="E367" s="15"/>
      <c r="F367" s="29"/>
      <c r="G367" s="10"/>
      <c r="H367" s="15"/>
      <c r="I367" s="9"/>
      <c r="J367" s="16"/>
      <c r="K367" s="15"/>
      <c r="L367" s="8"/>
      <c r="M367" s="5"/>
      <c r="N367" s="5"/>
      <c r="O367" s="26"/>
    </row>
    <row r="368" spans="1:15" ht="25.5" customHeight="1" x14ac:dyDescent="0.25">
      <c r="A368" s="27">
        <v>356</v>
      </c>
      <c r="B368" s="8"/>
      <c r="C368" s="8"/>
      <c r="D368" s="25"/>
      <c r="E368" s="15"/>
      <c r="F368" s="29"/>
      <c r="G368" s="10"/>
      <c r="H368" s="15"/>
      <c r="I368" s="9"/>
      <c r="J368" s="16"/>
      <c r="K368" s="15"/>
      <c r="L368" s="8"/>
      <c r="M368" s="8"/>
      <c r="N368" s="5"/>
      <c r="O368" s="26"/>
    </row>
    <row r="369" spans="1:15" ht="25.5" customHeight="1" x14ac:dyDescent="0.25">
      <c r="A369" s="28">
        <v>357</v>
      </c>
      <c r="B369" s="8"/>
      <c r="C369" s="8"/>
      <c r="D369" s="25"/>
      <c r="E369" s="15"/>
      <c r="F369" s="29"/>
      <c r="G369" s="10"/>
      <c r="H369" s="15"/>
      <c r="I369" s="9"/>
      <c r="J369" s="16"/>
      <c r="K369" s="15"/>
      <c r="L369" s="8"/>
      <c r="M369" s="8"/>
      <c r="N369" s="5"/>
      <c r="O369" s="26"/>
    </row>
    <row r="370" spans="1:15" ht="25.5" customHeight="1" x14ac:dyDescent="0.25">
      <c r="A370" s="27">
        <v>358</v>
      </c>
      <c r="B370" s="8"/>
      <c r="C370" s="8"/>
      <c r="D370" s="25"/>
      <c r="E370" s="15"/>
      <c r="F370" s="29"/>
      <c r="G370" s="10"/>
      <c r="H370" s="15"/>
      <c r="I370" s="9"/>
      <c r="J370" s="16"/>
      <c r="K370" s="15"/>
      <c r="L370" s="8"/>
      <c r="M370" s="5"/>
      <c r="N370" s="8"/>
      <c r="O370" s="26"/>
    </row>
    <row r="371" spans="1:15" ht="25.5" customHeight="1" x14ac:dyDescent="0.25">
      <c r="A371" s="28">
        <v>359</v>
      </c>
      <c r="B371" s="8"/>
      <c r="C371" s="8"/>
      <c r="D371" s="25"/>
      <c r="E371" s="15"/>
      <c r="F371" s="29"/>
      <c r="G371" s="10"/>
      <c r="H371" s="15"/>
      <c r="I371" s="9"/>
      <c r="J371" s="16"/>
      <c r="K371" s="15"/>
      <c r="L371" s="8"/>
      <c r="M371" s="5"/>
      <c r="N371" s="5"/>
      <c r="O371" s="26"/>
    </row>
    <row r="372" spans="1:15" ht="25.5" customHeight="1" x14ac:dyDescent="0.25">
      <c r="A372" s="27">
        <v>360</v>
      </c>
      <c r="B372" s="8"/>
      <c r="C372" s="8"/>
      <c r="D372" s="25"/>
      <c r="E372" s="15"/>
      <c r="F372" s="29"/>
      <c r="G372" s="10"/>
      <c r="H372" s="15"/>
      <c r="I372" s="9"/>
      <c r="J372" s="16"/>
      <c r="K372" s="15"/>
      <c r="L372" s="8"/>
      <c r="M372" s="5"/>
      <c r="N372" s="5"/>
      <c r="O372" s="26"/>
    </row>
    <row r="373" spans="1:15" ht="25.5" customHeight="1" x14ac:dyDescent="0.25">
      <c r="A373" s="28">
        <v>361</v>
      </c>
      <c r="B373" s="8"/>
      <c r="C373" s="8"/>
      <c r="D373" s="25"/>
      <c r="E373" s="15"/>
      <c r="F373" s="29"/>
      <c r="G373" s="10"/>
      <c r="H373" s="15"/>
      <c r="I373" s="9"/>
      <c r="J373" s="16"/>
      <c r="K373" s="15"/>
      <c r="L373" s="5"/>
      <c r="M373" s="5"/>
      <c r="N373" s="5"/>
      <c r="O373" s="26"/>
    </row>
    <row r="374" spans="1:15" ht="25.5" customHeight="1" x14ac:dyDescent="0.25">
      <c r="A374" s="27">
        <v>362</v>
      </c>
      <c r="B374" s="8"/>
      <c r="C374" s="8"/>
      <c r="D374" s="25"/>
      <c r="E374" s="15"/>
      <c r="F374" s="29"/>
      <c r="G374" s="10"/>
      <c r="H374" s="15"/>
      <c r="I374" s="9"/>
      <c r="J374" s="16"/>
      <c r="K374" s="15"/>
      <c r="L374" s="8"/>
      <c r="M374" s="5"/>
      <c r="N374" s="5"/>
      <c r="O374" s="26"/>
    </row>
    <row r="375" spans="1:15" ht="25.5" customHeight="1" x14ac:dyDescent="0.25">
      <c r="A375" s="28">
        <v>363</v>
      </c>
      <c r="B375" s="8"/>
      <c r="C375" s="8"/>
      <c r="D375" s="25"/>
      <c r="E375" s="15"/>
      <c r="F375" s="29"/>
      <c r="G375" s="10"/>
      <c r="H375" s="15"/>
      <c r="I375" s="9"/>
      <c r="J375" s="16"/>
      <c r="K375" s="15"/>
      <c r="L375" s="5"/>
      <c r="M375" s="5"/>
      <c r="N375" s="5"/>
      <c r="O375" s="26"/>
    </row>
    <row r="376" spans="1:15" ht="25.5" customHeight="1" x14ac:dyDescent="0.25">
      <c r="A376" s="27">
        <v>364</v>
      </c>
      <c r="B376" s="8"/>
      <c r="C376" s="8"/>
      <c r="D376" s="25"/>
      <c r="E376" s="15"/>
      <c r="F376" s="29"/>
      <c r="G376" s="10"/>
      <c r="H376" s="15"/>
      <c r="I376" s="9"/>
      <c r="J376" s="16"/>
      <c r="K376" s="15"/>
      <c r="L376" s="5"/>
      <c r="M376" s="5"/>
      <c r="N376" s="8"/>
      <c r="O376" s="26"/>
    </row>
    <row r="377" spans="1:15" ht="25.5" customHeight="1" x14ac:dyDescent="0.25">
      <c r="A377" s="28">
        <v>365</v>
      </c>
      <c r="B377" s="8"/>
      <c r="C377" s="8"/>
      <c r="D377" s="25"/>
      <c r="E377" s="15"/>
      <c r="F377" s="29"/>
      <c r="G377" s="10"/>
      <c r="H377" s="15"/>
      <c r="I377" s="9"/>
      <c r="J377" s="16"/>
      <c r="K377" s="15"/>
      <c r="L377" s="8"/>
      <c r="M377" s="5"/>
      <c r="N377" s="5"/>
      <c r="O377" s="26"/>
    </row>
    <row r="378" spans="1:15" ht="25.5" customHeight="1" x14ac:dyDescent="0.25">
      <c r="A378" s="27">
        <v>366</v>
      </c>
      <c r="B378" s="8"/>
      <c r="C378" s="8"/>
      <c r="D378" s="25"/>
      <c r="E378" s="15"/>
      <c r="F378" s="29"/>
      <c r="G378" s="10"/>
      <c r="H378" s="15"/>
      <c r="I378" s="9"/>
      <c r="J378" s="16"/>
      <c r="K378" s="15"/>
      <c r="L378" s="5"/>
      <c r="M378" s="5"/>
      <c r="N378" s="8"/>
      <c r="O378" s="26"/>
    </row>
    <row r="379" spans="1:15" ht="25.5" customHeight="1" x14ac:dyDescent="0.25">
      <c r="A379" s="28">
        <v>367</v>
      </c>
      <c r="B379" s="8"/>
      <c r="C379" s="8"/>
      <c r="D379" s="25"/>
      <c r="E379" s="15"/>
      <c r="F379" s="29"/>
      <c r="G379" s="10"/>
      <c r="H379" s="15"/>
      <c r="I379" s="9"/>
      <c r="J379" s="16"/>
      <c r="K379" s="15"/>
      <c r="L379" s="5"/>
      <c r="M379" s="5"/>
      <c r="N379" s="8"/>
      <c r="O379" s="26"/>
    </row>
    <row r="380" spans="1:15" ht="25.5" customHeight="1" x14ac:dyDescent="0.25">
      <c r="A380" s="27">
        <v>368</v>
      </c>
      <c r="B380" s="8"/>
      <c r="C380" s="8"/>
      <c r="D380" s="25"/>
      <c r="E380" s="15"/>
      <c r="F380" s="29"/>
      <c r="G380" s="10"/>
      <c r="H380" s="15"/>
      <c r="I380" s="9"/>
      <c r="J380" s="16"/>
      <c r="K380" s="15"/>
      <c r="L380" s="5"/>
      <c r="M380" s="8"/>
      <c r="N380" s="5"/>
      <c r="O380" s="26"/>
    </row>
    <row r="381" spans="1:15" ht="25.5" customHeight="1" x14ac:dyDescent="0.25">
      <c r="A381" s="28">
        <v>369</v>
      </c>
      <c r="B381" s="8"/>
      <c r="C381" s="8"/>
      <c r="D381" s="25"/>
      <c r="E381" s="15"/>
      <c r="F381" s="29"/>
      <c r="G381" s="10"/>
      <c r="H381" s="15"/>
      <c r="I381" s="9"/>
      <c r="J381" s="16"/>
      <c r="K381" s="15"/>
      <c r="L381" s="5"/>
      <c r="M381" s="8"/>
      <c r="N381" s="8"/>
      <c r="O381" s="26"/>
    </row>
    <row r="382" spans="1:15" ht="25.5" customHeight="1" x14ac:dyDescent="0.25">
      <c r="A382" s="27">
        <v>370</v>
      </c>
      <c r="B382" s="8"/>
      <c r="C382" s="8"/>
      <c r="D382" s="25"/>
      <c r="E382" s="15"/>
      <c r="F382" s="29"/>
      <c r="G382" s="10"/>
      <c r="H382" s="21"/>
      <c r="I382" s="9"/>
      <c r="J382" s="16"/>
      <c r="K382" s="15"/>
      <c r="L382" s="5"/>
      <c r="M382" s="5"/>
      <c r="N382" s="5"/>
      <c r="O382" s="26"/>
    </row>
    <row r="383" spans="1:15" ht="25.5" customHeight="1" x14ac:dyDescent="0.25">
      <c r="A383" s="28">
        <v>371</v>
      </c>
      <c r="B383" s="8"/>
      <c r="C383" s="8"/>
      <c r="D383" s="25"/>
      <c r="E383" s="15"/>
      <c r="F383" s="29"/>
      <c r="G383" s="10"/>
      <c r="H383" s="21"/>
      <c r="I383" s="9"/>
      <c r="J383" s="16"/>
      <c r="K383" s="15"/>
      <c r="L383" s="5"/>
      <c r="M383" s="5"/>
      <c r="N383" s="5"/>
      <c r="O383" s="26"/>
    </row>
    <row r="384" spans="1:15" ht="25.5" customHeight="1" x14ac:dyDescent="0.25">
      <c r="A384" s="27">
        <v>372</v>
      </c>
      <c r="B384" s="8"/>
      <c r="C384" s="8"/>
      <c r="D384" s="25"/>
      <c r="E384" s="15"/>
      <c r="F384" s="29"/>
      <c r="G384" s="10"/>
      <c r="H384" s="21"/>
      <c r="I384" s="9"/>
      <c r="J384" s="16"/>
      <c r="K384" s="15"/>
      <c r="L384" s="5"/>
      <c r="M384" s="5"/>
      <c r="N384" s="5"/>
      <c r="O384" s="26"/>
    </row>
    <row r="385" spans="1:15" ht="25.5" customHeight="1" x14ac:dyDescent="0.25">
      <c r="A385" s="28">
        <v>373</v>
      </c>
      <c r="B385" s="8"/>
      <c r="C385" s="8"/>
      <c r="D385" s="25"/>
      <c r="E385" s="15"/>
      <c r="F385" s="29"/>
      <c r="G385" s="10"/>
      <c r="H385" s="15"/>
      <c r="I385" s="9"/>
      <c r="J385" s="16"/>
      <c r="K385" s="15"/>
      <c r="L385" s="5"/>
      <c r="M385" s="5"/>
      <c r="N385" s="5"/>
      <c r="O385" s="26"/>
    </row>
    <row r="386" spans="1:15" ht="25.5" customHeight="1" x14ac:dyDescent="0.25">
      <c r="A386" s="27">
        <v>374</v>
      </c>
      <c r="B386" s="8"/>
      <c r="C386" s="8"/>
      <c r="D386" s="25"/>
      <c r="E386" s="15"/>
      <c r="F386" s="29"/>
      <c r="G386" s="10"/>
      <c r="H386" s="21"/>
      <c r="I386" s="9"/>
      <c r="J386" s="16"/>
      <c r="K386" s="15"/>
      <c r="L386" s="8"/>
      <c r="M386" s="5"/>
      <c r="N386" s="5"/>
      <c r="O386" s="26"/>
    </row>
    <row r="387" spans="1:15" ht="25.5" customHeight="1" x14ac:dyDescent="0.25">
      <c r="A387" s="28">
        <v>375</v>
      </c>
      <c r="B387" s="8"/>
      <c r="C387" s="8"/>
      <c r="D387" s="25"/>
      <c r="E387" s="15"/>
      <c r="F387" s="29"/>
      <c r="G387" s="10"/>
      <c r="H387" s="21"/>
      <c r="I387" s="9"/>
      <c r="J387" s="16"/>
      <c r="K387" s="15"/>
      <c r="L387" s="8"/>
      <c r="M387" s="5"/>
      <c r="N387" s="5"/>
      <c r="O387" s="26"/>
    </row>
    <row r="388" spans="1:15" ht="25.5" customHeight="1" x14ac:dyDescent="0.25">
      <c r="A388" s="27">
        <v>376</v>
      </c>
      <c r="B388" s="8"/>
      <c r="C388" s="8"/>
      <c r="D388" s="25"/>
      <c r="E388" s="15"/>
      <c r="F388" s="29"/>
      <c r="G388" s="10"/>
      <c r="H388" s="21"/>
      <c r="I388" s="9"/>
      <c r="J388" s="16"/>
      <c r="K388" s="15"/>
      <c r="L388" s="8"/>
      <c r="M388" s="5"/>
      <c r="N388" s="5"/>
      <c r="O388" s="26"/>
    </row>
    <row r="389" spans="1:15" ht="25.5" customHeight="1" x14ac:dyDescent="0.25">
      <c r="A389" s="28">
        <v>377</v>
      </c>
      <c r="B389" s="8"/>
      <c r="C389" s="8"/>
      <c r="D389" s="25"/>
      <c r="E389" s="15"/>
      <c r="F389" s="29"/>
      <c r="G389" s="10"/>
      <c r="H389" s="21"/>
      <c r="I389" s="9"/>
      <c r="J389" s="16"/>
      <c r="K389" s="15"/>
      <c r="L389" s="8"/>
      <c r="M389" s="8"/>
      <c r="N389" s="5"/>
      <c r="O389" s="26"/>
    </row>
    <row r="390" spans="1:15" ht="25.5" customHeight="1" x14ac:dyDescent="0.25">
      <c r="A390" s="27">
        <v>378</v>
      </c>
      <c r="B390" s="8"/>
      <c r="C390" s="8"/>
      <c r="D390" s="25"/>
      <c r="E390" s="15"/>
      <c r="F390" s="29"/>
      <c r="G390" s="10"/>
      <c r="H390" s="21"/>
      <c r="I390" s="9"/>
      <c r="J390" s="16"/>
      <c r="K390" s="15"/>
      <c r="L390" s="8"/>
      <c r="M390" s="5"/>
      <c r="N390" s="5"/>
      <c r="O390" s="26"/>
    </row>
    <row r="391" spans="1:15" ht="25.5" customHeight="1" x14ac:dyDescent="0.25">
      <c r="A391" s="28">
        <v>379</v>
      </c>
      <c r="B391" s="8"/>
      <c r="C391" s="8"/>
      <c r="D391" s="25"/>
      <c r="E391" s="15"/>
      <c r="F391" s="29"/>
      <c r="G391" s="10"/>
      <c r="H391" s="21"/>
      <c r="I391" s="9"/>
      <c r="J391" s="16"/>
      <c r="K391" s="15"/>
      <c r="L391" s="8"/>
      <c r="M391" s="5"/>
      <c r="N391" s="5"/>
      <c r="O391" s="26"/>
    </row>
    <row r="392" spans="1:15" ht="25.5" customHeight="1" x14ac:dyDescent="0.25">
      <c r="A392" s="27">
        <v>380</v>
      </c>
      <c r="B392" s="8"/>
      <c r="C392" s="8"/>
      <c r="D392" s="25"/>
      <c r="E392" s="15"/>
      <c r="F392" s="29"/>
      <c r="G392" s="10"/>
      <c r="H392" s="21"/>
      <c r="I392" s="9"/>
      <c r="J392" s="16"/>
      <c r="K392" s="15"/>
      <c r="L392" s="5"/>
      <c r="M392" s="5"/>
      <c r="N392" s="8"/>
      <c r="O392" s="26"/>
    </row>
    <row r="393" spans="1:15" ht="25.5" customHeight="1" x14ac:dyDescent="0.25">
      <c r="A393" s="28">
        <v>381</v>
      </c>
      <c r="B393" s="8"/>
      <c r="C393" s="8"/>
      <c r="D393" s="25"/>
      <c r="E393" s="15"/>
      <c r="F393" s="29"/>
      <c r="G393" s="10"/>
      <c r="H393" s="15"/>
      <c r="I393" s="9"/>
      <c r="J393" s="16"/>
      <c r="K393" s="15"/>
      <c r="L393" s="5"/>
      <c r="M393" s="5"/>
      <c r="N393" s="5"/>
      <c r="O393" s="26"/>
    </row>
    <row r="394" spans="1:15" ht="25.5" customHeight="1" x14ac:dyDescent="0.25">
      <c r="A394" s="27">
        <v>382</v>
      </c>
      <c r="B394" s="8"/>
      <c r="C394" s="8"/>
      <c r="D394" s="25"/>
      <c r="E394" s="15"/>
      <c r="F394" s="29"/>
      <c r="G394" s="10"/>
      <c r="H394" s="15"/>
      <c r="I394" s="9"/>
      <c r="J394" s="16"/>
      <c r="K394" s="15"/>
      <c r="L394" s="5"/>
      <c r="M394" s="5"/>
      <c r="N394" s="8"/>
      <c r="O394" s="26"/>
    </row>
    <row r="395" spans="1:15" ht="25.5" customHeight="1" x14ac:dyDescent="0.25">
      <c r="A395" s="28">
        <v>383</v>
      </c>
      <c r="B395" s="8"/>
      <c r="C395" s="8"/>
      <c r="D395" s="25"/>
      <c r="E395" s="15"/>
      <c r="F395" s="29"/>
      <c r="G395" s="10"/>
      <c r="H395" s="21"/>
      <c r="I395" s="9"/>
      <c r="J395" s="16"/>
      <c r="K395" s="15"/>
      <c r="L395" s="5"/>
      <c r="M395" s="8"/>
      <c r="N395" s="5"/>
      <c r="O395" s="26"/>
    </row>
    <row r="396" spans="1:15" ht="25.5" customHeight="1" x14ac:dyDescent="0.25">
      <c r="A396" s="27">
        <v>384</v>
      </c>
      <c r="B396" s="8"/>
      <c r="C396" s="8"/>
      <c r="D396" s="25"/>
      <c r="E396" s="15"/>
      <c r="F396" s="29"/>
      <c r="G396" s="10"/>
      <c r="H396" s="21"/>
      <c r="I396" s="20"/>
      <c r="J396" s="16"/>
      <c r="K396" s="15"/>
      <c r="L396" s="5"/>
      <c r="M396" s="5"/>
      <c r="N396" s="5"/>
      <c r="O396" s="26"/>
    </row>
    <row r="397" spans="1:15" ht="25.5" customHeight="1" x14ac:dyDescent="0.25">
      <c r="A397" s="28">
        <v>385</v>
      </c>
      <c r="B397" s="8"/>
      <c r="C397" s="8"/>
      <c r="D397" s="25"/>
      <c r="E397" s="15"/>
      <c r="F397" s="29"/>
      <c r="G397" s="10"/>
      <c r="H397" s="21"/>
      <c r="I397" s="9"/>
      <c r="J397" s="16"/>
      <c r="K397" s="15"/>
      <c r="L397" s="8"/>
      <c r="M397" s="5"/>
      <c r="N397" s="5"/>
      <c r="O397" s="26"/>
    </row>
    <row r="398" spans="1:15" ht="25.5" customHeight="1" x14ac:dyDescent="0.25">
      <c r="A398" s="27">
        <v>386</v>
      </c>
      <c r="B398" s="8"/>
      <c r="C398" s="8"/>
      <c r="D398" s="25"/>
      <c r="E398" s="15"/>
      <c r="F398" s="29"/>
      <c r="G398" s="10"/>
      <c r="H398" s="21"/>
      <c r="I398" s="9"/>
      <c r="J398" s="16"/>
      <c r="K398" s="15"/>
      <c r="L398" s="8"/>
      <c r="M398" s="8"/>
      <c r="N398" s="5"/>
      <c r="O398" s="26"/>
    </row>
    <row r="399" spans="1:15" ht="25.5" customHeight="1" x14ac:dyDescent="0.25">
      <c r="A399" s="28">
        <v>387</v>
      </c>
      <c r="B399" s="8"/>
      <c r="C399" s="8"/>
      <c r="D399" s="25"/>
      <c r="E399" s="15"/>
      <c r="F399" s="29"/>
      <c r="G399" s="10"/>
      <c r="H399" s="21"/>
      <c r="I399" s="9"/>
      <c r="J399" s="16"/>
      <c r="K399" s="15"/>
      <c r="L399" s="8"/>
      <c r="M399" s="5"/>
      <c r="N399" s="5"/>
      <c r="O399" s="26"/>
    </row>
    <row r="400" spans="1:15" ht="25.5" customHeight="1" x14ac:dyDescent="0.25">
      <c r="A400" s="27">
        <v>388</v>
      </c>
      <c r="B400" s="8"/>
      <c r="C400" s="8"/>
      <c r="D400" s="25"/>
      <c r="E400" s="15"/>
      <c r="F400" s="29"/>
      <c r="G400" s="10"/>
      <c r="H400" s="21"/>
      <c r="I400" s="9"/>
      <c r="J400" s="16"/>
      <c r="K400" s="15"/>
      <c r="L400" s="8"/>
      <c r="M400" s="5"/>
      <c r="N400" s="5"/>
      <c r="O400" s="26"/>
    </row>
    <row r="401" spans="1:15" ht="25.5" customHeight="1" x14ac:dyDescent="0.25">
      <c r="A401" s="28">
        <v>389</v>
      </c>
      <c r="B401" s="8"/>
      <c r="C401" s="8"/>
      <c r="D401" s="25"/>
      <c r="E401" s="15"/>
      <c r="F401" s="29"/>
      <c r="G401" s="10"/>
      <c r="H401" s="21"/>
      <c r="I401" s="9"/>
      <c r="J401" s="16"/>
      <c r="K401" s="15"/>
      <c r="L401" s="8"/>
      <c r="M401" s="5"/>
      <c r="N401" s="5"/>
      <c r="O401" s="26"/>
    </row>
    <row r="402" spans="1:15" ht="25.5" customHeight="1" x14ac:dyDescent="0.25">
      <c r="A402" s="27">
        <v>390</v>
      </c>
      <c r="B402" s="8"/>
      <c r="C402" s="8"/>
      <c r="D402" s="25"/>
      <c r="E402" s="15"/>
      <c r="F402" s="29"/>
      <c r="G402" s="10"/>
      <c r="H402" s="21"/>
      <c r="I402" s="9"/>
      <c r="J402" s="16"/>
      <c r="K402" s="15"/>
      <c r="L402" s="5"/>
      <c r="M402" s="5"/>
      <c r="N402" s="8"/>
      <c r="O402" s="26"/>
    </row>
    <row r="403" spans="1:15" ht="25.5" customHeight="1" x14ac:dyDescent="0.25">
      <c r="A403" s="28">
        <v>391</v>
      </c>
      <c r="B403" s="8"/>
      <c r="C403" s="8"/>
      <c r="D403" s="25"/>
      <c r="E403" s="15"/>
      <c r="F403" s="29"/>
      <c r="G403" s="10"/>
      <c r="H403" s="21"/>
      <c r="I403" s="9"/>
      <c r="J403" s="16"/>
      <c r="K403" s="15"/>
      <c r="L403" s="5"/>
      <c r="M403" s="5"/>
      <c r="N403" s="5"/>
      <c r="O403" s="26"/>
    </row>
    <row r="404" spans="1:15" ht="25.5" customHeight="1" x14ac:dyDescent="0.25">
      <c r="A404" s="27">
        <v>392</v>
      </c>
      <c r="B404" s="8"/>
      <c r="C404" s="8"/>
      <c r="D404" s="25"/>
      <c r="E404" s="15"/>
      <c r="F404" s="29"/>
      <c r="G404" s="10"/>
      <c r="H404" s="21"/>
      <c r="I404" s="9"/>
      <c r="J404" s="16"/>
      <c r="K404" s="15"/>
      <c r="L404" s="8"/>
      <c r="M404" s="5"/>
      <c r="N404" s="5"/>
      <c r="O404" s="26"/>
    </row>
    <row r="405" spans="1:15" ht="25.5" customHeight="1" x14ac:dyDescent="0.25">
      <c r="A405" s="28">
        <v>393</v>
      </c>
      <c r="B405" s="8"/>
      <c r="C405" s="8"/>
      <c r="D405" s="25"/>
      <c r="E405" s="15"/>
      <c r="F405" s="29"/>
      <c r="G405" s="10"/>
      <c r="H405" s="21"/>
      <c r="I405" s="9"/>
      <c r="J405" s="16"/>
      <c r="K405" s="15"/>
      <c r="L405" s="8"/>
      <c r="M405" s="5"/>
      <c r="N405" s="8"/>
      <c r="O405" s="26"/>
    </row>
    <row r="406" spans="1:15" ht="25.5" customHeight="1" x14ac:dyDescent="0.25">
      <c r="A406" s="27">
        <v>394</v>
      </c>
      <c r="B406" s="8"/>
      <c r="C406" s="8"/>
      <c r="D406" s="25"/>
      <c r="E406" s="15"/>
      <c r="F406" s="29"/>
      <c r="G406" s="10"/>
      <c r="H406" s="21"/>
      <c r="I406" s="9"/>
      <c r="J406" s="16"/>
      <c r="K406" s="15"/>
      <c r="L406" s="8"/>
      <c r="M406" s="5"/>
      <c r="N406" s="5"/>
      <c r="O406" s="26"/>
    </row>
    <row r="407" spans="1:15" ht="25.5" customHeight="1" x14ac:dyDescent="0.25">
      <c r="A407" s="28">
        <v>395</v>
      </c>
      <c r="B407" s="8"/>
      <c r="C407" s="8"/>
      <c r="D407" s="25"/>
      <c r="E407" s="15"/>
      <c r="F407" s="29"/>
      <c r="G407" s="10"/>
      <c r="H407" s="21"/>
      <c r="I407" s="9"/>
      <c r="J407" s="16"/>
      <c r="K407" s="15"/>
      <c r="L407" s="8"/>
      <c r="M407" s="5"/>
      <c r="N407" s="5"/>
      <c r="O407" s="26"/>
    </row>
    <row r="408" spans="1:15" ht="25.5" customHeight="1" x14ac:dyDescent="0.25">
      <c r="A408" s="27">
        <v>396</v>
      </c>
      <c r="B408" s="8"/>
      <c r="C408" s="8"/>
      <c r="D408" s="25"/>
      <c r="E408" s="15"/>
      <c r="F408" s="29"/>
      <c r="G408" s="10"/>
      <c r="H408" s="21"/>
      <c r="I408" s="9"/>
      <c r="J408" s="16"/>
      <c r="K408" s="15"/>
      <c r="L408" s="8"/>
      <c r="M408" s="5"/>
      <c r="N408" s="5"/>
      <c r="O408" s="26"/>
    </row>
    <row r="409" spans="1:15" ht="25.5" customHeight="1" x14ac:dyDescent="0.25">
      <c r="A409" s="28">
        <v>397</v>
      </c>
      <c r="B409" s="8"/>
      <c r="C409" s="8"/>
      <c r="D409" s="25"/>
      <c r="E409" s="15"/>
      <c r="F409" s="29"/>
      <c r="G409" s="10"/>
      <c r="H409" s="21"/>
      <c r="I409" s="9"/>
      <c r="J409" s="16"/>
      <c r="K409" s="15"/>
      <c r="L409" s="8"/>
      <c r="M409" s="5"/>
      <c r="N409" s="8"/>
      <c r="O409" s="26"/>
    </row>
    <row r="410" spans="1:15" ht="25.5" customHeight="1" x14ac:dyDescent="0.25">
      <c r="A410" s="27">
        <v>398</v>
      </c>
      <c r="B410" s="8"/>
      <c r="C410" s="8"/>
      <c r="D410" s="25"/>
      <c r="E410" s="15"/>
      <c r="F410" s="29"/>
      <c r="G410" s="10"/>
      <c r="H410" s="21"/>
      <c r="I410" s="9"/>
      <c r="J410" s="16"/>
      <c r="K410" s="15"/>
      <c r="L410" s="8"/>
      <c r="M410" s="5"/>
      <c r="N410" s="8"/>
      <c r="O410" s="26"/>
    </row>
    <row r="411" spans="1:15" ht="25.5" customHeight="1" x14ac:dyDescent="0.25">
      <c r="A411" s="28">
        <v>399</v>
      </c>
      <c r="B411" s="8"/>
      <c r="C411" s="8"/>
      <c r="D411" s="25"/>
      <c r="E411" s="15"/>
      <c r="F411" s="29"/>
      <c r="G411" s="10"/>
      <c r="H411" s="21"/>
      <c r="I411" s="9"/>
      <c r="J411" s="16"/>
      <c r="K411" s="15"/>
      <c r="L411" s="8"/>
      <c r="M411" s="5"/>
      <c r="N411" s="5"/>
      <c r="O411" s="26"/>
    </row>
    <row r="412" spans="1:15" ht="25.5" customHeight="1" x14ac:dyDescent="0.25">
      <c r="A412" s="27">
        <v>400</v>
      </c>
      <c r="B412" s="8"/>
      <c r="C412" s="8"/>
      <c r="D412" s="25"/>
      <c r="E412" s="15"/>
      <c r="F412" s="29"/>
      <c r="G412" s="10"/>
      <c r="H412" s="21"/>
      <c r="I412" s="9"/>
      <c r="J412" s="16"/>
      <c r="K412" s="15"/>
      <c r="L412" s="8"/>
      <c r="M412" s="5"/>
      <c r="N412" s="8"/>
      <c r="O412" s="26"/>
    </row>
    <row r="413" spans="1:15" ht="25.5" customHeight="1" x14ac:dyDescent="0.25">
      <c r="A413" s="28">
        <v>401</v>
      </c>
      <c r="B413" s="8"/>
      <c r="C413" s="8"/>
      <c r="D413" s="25"/>
      <c r="E413" s="15"/>
      <c r="F413" s="29"/>
      <c r="G413" s="10"/>
      <c r="H413" s="21"/>
      <c r="I413" s="9"/>
      <c r="J413" s="16"/>
      <c r="K413" s="15"/>
      <c r="L413" s="8"/>
      <c r="M413" s="5"/>
      <c r="N413" s="5"/>
      <c r="O413" s="26"/>
    </row>
    <row r="414" spans="1:15" ht="25.5" customHeight="1" x14ac:dyDescent="0.25">
      <c r="A414" s="27">
        <v>402</v>
      </c>
      <c r="B414" s="8"/>
      <c r="C414" s="8"/>
      <c r="D414" s="25"/>
      <c r="E414" s="15"/>
      <c r="F414" s="29"/>
      <c r="G414" s="10"/>
      <c r="H414" s="21"/>
      <c r="I414" s="9"/>
      <c r="J414" s="16"/>
      <c r="K414" s="15"/>
      <c r="L414" s="5"/>
      <c r="M414" s="5"/>
      <c r="N414" s="8"/>
      <c r="O414" s="26"/>
    </row>
    <row r="415" spans="1:15" ht="25.5" customHeight="1" x14ac:dyDescent="0.25">
      <c r="A415" s="28">
        <v>403</v>
      </c>
      <c r="B415" s="8"/>
      <c r="C415" s="8"/>
      <c r="D415" s="25"/>
      <c r="E415" s="15"/>
      <c r="F415" s="29"/>
      <c r="G415" s="10"/>
      <c r="H415" s="21"/>
      <c r="I415" s="9"/>
      <c r="J415" s="16"/>
      <c r="K415" s="15"/>
      <c r="L415" s="5"/>
      <c r="M415" s="5"/>
      <c r="N415" s="5"/>
      <c r="O415" s="26"/>
    </row>
    <row r="416" spans="1:15" ht="25.5" customHeight="1" x14ac:dyDescent="0.25">
      <c r="A416" s="27">
        <v>404</v>
      </c>
      <c r="B416" s="8"/>
      <c r="C416" s="8"/>
      <c r="D416" s="25"/>
      <c r="E416" s="15"/>
      <c r="F416" s="29"/>
      <c r="G416" s="10"/>
      <c r="H416" s="21"/>
      <c r="I416" s="9"/>
      <c r="J416" s="16"/>
      <c r="K416" s="15"/>
      <c r="L416" s="5"/>
      <c r="M416" s="5"/>
      <c r="N416" s="5"/>
      <c r="O416" s="26"/>
    </row>
    <row r="417" spans="1:15" ht="25.5" customHeight="1" x14ac:dyDescent="0.25">
      <c r="A417" s="28">
        <v>405</v>
      </c>
      <c r="B417" s="8"/>
      <c r="C417" s="8"/>
      <c r="D417" s="25"/>
      <c r="E417" s="15"/>
      <c r="F417" s="29"/>
      <c r="G417" s="10"/>
      <c r="H417" s="21"/>
      <c r="I417" s="9"/>
      <c r="J417" s="16"/>
      <c r="K417" s="15"/>
      <c r="L417" s="5"/>
      <c r="M417" s="5"/>
      <c r="N417" s="5"/>
      <c r="O417" s="26"/>
    </row>
    <row r="418" spans="1:15" ht="25.5" customHeight="1" x14ac:dyDescent="0.25">
      <c r="A418" s="27">
        <v>406</v>
      </c>
      <c r="B418" s="8"/>
      <c r="C418" s="8"/>
      <c r="D418" s="25"/>
      <c r="E418" s="15"/>
      <c r="F418" s="29"/>
      <c r="G418" s="10"/>
      <c r="H418" s="21"/>
      <c r="I418" s="9"/>
      <c r="J418" s="16"/>
      <c r="K418" s="15"/>
      <c r="L418" s="5"/>
      <c r="M418" s="5"/>
      <c r="N418" s="8"/>
      <c r="O418" s="26"/>
    </row>
    <row r="419" spans="1:15" ht="25.5" customHeight="1" x14ac:dyDescent="0.25">
      <c r="A419" s="28">
        <v>407</v>
      </c>
      <c r="B419" s="8"/>
      <c r="C419" s="8"/>
      <c r="D419" s="25"/>
      <c r="E419" s="15"/>
      <c r="F419" s="29"/>
      <c r="G419" s="10"/>
      <c r="H419" s="21"/>
      <c r="I419" s="9"/>
      <c r="J419" s="16"/>
      <c r="K419" s="15"/>
      <c r="L419" s="8"/>
      <c r="M419" s="5"/>
      <c r="N419" s="8"/>
      <c r="O419" s="26"/>
    </row>
    <row r="420" spans="1:15" ht="25.5" customHeight="1" x14ac:dyDescent="0.25">
      <c r="A420" s="27">
        <v>408</v>
      </c>
      <c r="B420" s="8"/>
      <c r="C420" s="8"/>
      <c r="D420" s="25"/>
      <c r="E420" s="15"/>
      <c r="F420" s="29"/>
      <c r="G420" s="10"/>
      <c r="H420" s="21"/>
      <c r="I420" s="9"/>
      <c r="J420" s="16"/>
      <c r="K420" s="15"/>
      <c r="L420" s="5"/>
      <c r="M420" s="5"/>
      <c r="N420" s="5"/>
      <c r="O420" s="26"/>
    </row>
    <row r="421" spans="1:15" ht="25.5" customHeight="1" x14ac:dyDescent="0.25">
      <c r="A421" s="28">
        <v>409</v>
      </c>
      <c r="B421" s="24"/>
      <c r="C421" s="8"/>
      <c r="D421" s="25"/>
      <c r="E421" s="15"/>
      <c r="F421" s="29"/>
      <c r="G421" s="10"/>
      <c r="H421" s="15"/>
      <c r="I421" s="9" t="str">
        <f>IF(OR(E421=0,H421=0),"",H421-E421)</f>
        <v/>
      </c>
      <c r="J421" s="16"/>
      <c r="K421" s="15"/>
      <c r="L421" s="5"/>
      <c r="M421" s="5"/>
      <c r="N421" s="5"/>
      <c r="O421" s="26"/>
    </row>
    <row r="422" spans="1:15" ht="25.5" customHeight="1" x14ac:dyDescent="0.25">
      <c r="A422" s="27">
        <v>410</v>
      </c>
      <c r="B422" s="24"/>
      <c r="C422" s="8"/>
      <c r="D422" s="25"/>
      <c r="E422" s="15"/>
      <c r="F422" s="29"/>
      <c r="G422" s="10"/>
      <c r="H422" s="15"/>
      <c r="I422" s="9" t="str">
        <f t="shared" ref="I422:I466" si="10">IF(OR(E422=0,H422=0),"",H422-E422)</f>
        <v/>
      </c>
      <c r="J422" s="16"/>
      <c r="K422" s="15"/>
      <c r="L422" s="8"/>
      <c r="M422" s="5"/>
      <c r="N422" s="8"/>
      <c r="O422" s="26"/>
    </row>
    <row r="423" spans="1:15" ht="25.5" customHeight="1" x14ac:dyDescent="0.25">
      <c r="A423" s="28">
        <v>411</v>
      </c>
      <c r="B423" s="24"/>
      <c r="C423" s="8"/>
      <c r="D423" s="25"/>
      <c r="E423" s="15"/>
      <c r="F423" s="29"/>
      <c r="G423" s="10"/>
      <c r="H423" s="15"/>
      <c r="I423" s="9" t="str">
        <f t="shared" si="10"/>
        <v/>
      </c>
      <c r="J423" s="16"/>
      <c r="K423" s="15"/>
      <c r="L423" s="8"/>
      <c r="M423" s="5"/>
      <c r="N423" s="5"/>
      <c r="O423" s="26"/>
    </row>
    <row r="424" spans="1:15" ht="25.5" customHeight="1" x14ac:dyDescent="0.25">
      <c r="A424" s="27">
        <v>412</v>
      </c>
      <c r="B424" s="24"/>
      <c r="C424" s="8"/>
      <c r="D424" s="25"/>
      <c r="E424" s="15"/>
      <c r="F424" s="29"/>
      <c r="G424" s="10"/>
      <c r="H424" s="15"/>
      <c r="I424" s="9" t="str">
        <f t="shared" si="10"/>
        <v/>
      </c>
      <c r="J424" s="16"/>
      <c r="K424" s="15"/>
      <c r="L424" s="8"/>
      <c r="M424" s="5"/>
      <c r="N424" s="5"/>
      <c r="O424" s="26"/>
    </row>
    <row r="425" spans="1:15" ht="25.5" customHeight="1" x14ac:dyDescent="0.25">
      <c r="A425" s="28">
        <v>413</v>
      </c>
      <c r="B425" s="24"/>
      <c r="C425" s="8"/>
      <c r="D425" s="25"/>
      <c r="E425" s="15"/>
      <c r="F425" s="29"/>
      <c r="G425" s="10"/>
      <c r="H425" s="15"/>
      <c r="I425" s="9" t="str">
        <f t="shared" si="10"/>
        <v/>
      </c>
      <c r="J425" s="16"/>
      <c r="K425" s="15"/>
      <c r="L425" s="8"/>
      <c r="M425" s="5"/>
      <c r="N425" s="8"/>
      <c r="O425" s="26"/>
    </row>
    <row r="426" spans="1:15" ht="25.5" customHeight="1" x14ac:dyDescent="0.25">
      <c r="A426" s="27">
        <v>414</v>
      </c>
      <c r="B426" s="24"/>
      <c r="C426" s="8"/>
      <c r="D426" s="25"/>
      <c r="E426" s="15"/>
      <c r="F426" s="29"/>
      <c r="G426" s="10"/>
      <c r="H426" s="15"/>
      <c r="I426" s="9" t="str">
        <f t="shared" si="10"/>
        <v/>
      </c>
      <c r="J426" s="16"/>
      <c r="K426" s="15"/>
      <c r="L426" s="8"/>
      <c r="M426" s="5"/>
      <c r="N426" s="8"/>
      <c r="O426" s="26"/>
    </row>
    <row r="427" spans="1:15" ht="25.5" customHeight="1" x14ac:dyDescent="0.25">
      <c r="A427" s="28">
        <v>415</v>
      </c>
      <c r="B427" s="24"/>
      <c r="C427" s="8"/>
      <c r="D427" s="25"/>
      <c r="E427" s="15"/>
      <c r="F427" s="29"/>
      <c r="G427" s="10"/>
      <c r="H427" s="15"/>
      <c r="I427" s="9" t="str">
        <f t="shared" si="10"/>
        <v/>
      </c>
      <c r="J427" s="16"/>
      <c r="K427" s="15"/>
      <c r="L427" s="8"/>
      <c r="M427" s="5"/>
      <c r="N427" s="5"/>
      <c r="O427" s="26"/>
    </row>
    <row r="428" spans="1:15" ht="25.5" customHeight="1" x14ac:dyDescent="0.25">
      <c r="A428" s="27">
        <v>416</v>
      </c>
      <c r="B428" s="24"/>
      <c r="C428" s="8"/>
      <c r="D428" s="25"/>
      <c r="E428" s="15"/>
      <c r="F428" s="29"/>
      <c r="G428" s="10"/>
      <c r="H428" s="15"/>
      <c r="I428" s="9" t="str">
        <f t="shared" si="10"/>
        <v/>
      </c>
      <c r="J428" s="16"/>
      <c r="K428" s="15"/>
      <c r="L428" s="8"/>
      <c r="M428" s="5"/>
      <c r="N428" s="8"/>
      <c r="O428" s="26"/>
    </row>
    <row r="429" spans="1:15" ht="25.5" customHeight="1" x14ac:dyDescent="0.25">
      <c r="A429" s="28">
        <v>417</v>
      </c>
      <c r="B429" s="24"/>
      <c r="C429" s="8"/>
      <c r="D429" s="25"/>
      <c r="E429" s="15"/>
      <c r="F429" s="29"/>
      <c r="G429" s="10"/>
      <c r="H429" s="15"/>
      <c r="I429" s="9" t="str">
        <f t="shared" si="10"/>
        <v/>
      </c>
      <c r="J429" s="16"/>
      <c r="K429" s="15"/>
      <c r="L429" s="5"/>
      <c r="M429" s="5"/>
      <c r="N429" s="8"/>
      <c r="O429" s="26"/>
    </row>
    <row r="430" spans="1:15" ht="25.5" customHeight="1" x14ac:dyDescent="0.25">
      <c r="A430" s="27">
        <v>418</v>
      </c>
      <c r="B430" s="24"/>
      <c r="C430" s="8"/>
      <c r="D430" s="25"/>
      <c r="E430" s="15"/>
      <c r="F430" s="29"/>
      <c r="G430" s="10"/>
      <c r="H430" s="21"/>
      <c r="I430" s="9" t="str">
        <f t="shared" si="10"/>
        <v/>
      </c>
      <c r="J430" s="16"/>
      <c r="K430" s="15"/>
      <c r="L430" s="5"/>
      <c r="M430" s="5"/>
      <c r="N430" s="5"/>
      <c r="O430" s="26"/>
    </row>
    <row r="431" spans="1:15" ht="25.5" customHeight="1" x14ac:dyDescent="0.25">
      <c r="A431" s="28">
        <v>419</v>
      </c>
      <c r="B431" s="24"/>
      <c r="C431" s="8"/>
      <c r="D431" s="25"/>
      <c r="E431" s="15"/>
      <c r="F431" s="29"/>
      <c r="G431" s="10"/>
      <c r="H431" s="15"/>
      <c r="I431" s="9" t="str">
        <f t="shared" si="10"/>
        <v/>
      </c>
      <c r="J431" s="16"/>
      <c r="K431" s="15"/>
      <c r="L431" s="5"/>
      <c r="M431" s="5"/>
      <c r="N431" s="5"/>
      <c r="O431" s="26"/>
    </row>
    <row r="432" spans="1:15" ht="25.5" customHeight="1" x14ac:dyDescent="0.25">
      <c r="A432" s="27">
        <v>420</v>
      </c>
      <c r="B432" s="24"/>
      <c r="C432" s="8"/>
      <c r="D432" s="25"/>
      <c r="E432" s="15"/>
      <c r="F432" s="29"/>
      <c r="G432" s="10"/>
      <c r="H432" s="15"/>
      <c r="I432" s="9" t="str">
        <f t="shared" si="10"/>
        <v/>
      </c>
      <c r="J432" s="16"/>
      <c r="K432" s="15"/>
      <c r="L432" s="5"/>
      <c r="M432" s="5"/>
      <c r="N432" s="5"/>
      <c r="O432" s="26"/>
    </row>
    <row r="433" spans="1:15" ht="25.5" customHeight="1" x14ac:dyDescent="0.25">
      <c r="A433" s="28">
        <v>421</v>
      </c>
      <c r="B433" s="24"/>
      <c r="C433" s="8"/>
      <c r="D433" s="25"/>
      <c r="E433" s="15"/>
      <c r="F433" s="29"/>
      <c r="G433" s="10"/>
      <c r="H433" s="15"/>
      <c r="I433" s="9" t="str">
        <f t="shared" si="10"/>
        <v/>
      </c>
      <c r="J433" s="16"/>
      <c r="K433" s="15"/>
      <c r="L433" s="5"/>
      <c r="M433" s="5"/>
      <c r="N433" s="5"/>
      <c r="O433" s="26"/>
    </row>
    <row r="434" spans="1:15" ht="25.5" customHeight="1" x14ac:dyDescent="0.25">
      <c r="A434" s="27">
        <v>422</v>
      </c>
      <c r="B434" s="24"/>
      <c r="C434" s="8"/>
      <c r="D434" s="25"/>
      <c r="E434" s="15"/>
      <c r="F434" s="29"/>
      <c r="G434" s="10"/>
      <c r="H434" s="15"/>
      <c r="I434" s="9" t="str">
        <f t="shared" si="10"/>
        <v/>
      </c>
      <c r="J434" s="16"/>
      <c r="K434" s="15"/>
      <c r="L434" s="5"/>
      <c r="M434" s="8"/>
      <c r="N434" s="8"/>
      <c r="O434" s="26"/>
    </row>
    <row r="435" spans="1:15" ht="25.5" customHeight="1" x14ac:dyDescent="0.25">
      <c r="A435" s="28">
        <v>423</v>
      </c>
      <c r="B435" s="24"/>
      <c r="C435" s="8"/>
      <c r="D435" s="25"/>
      <c r="E435" s="15"/>
      <c r="F435" s="29"/>
      <c r="G435" s="10"/>
      <c r="H435" s="15"/>
      <c r="I435" s="9" t="str">
        <f t="shared" si="10"/>
        <v/>
      </c>
      <c r="J435" s="16"/>
      <c r="K435" s="15"/>
      <c r="L435" s="8"/>
      <c r="M435" s="8"/>
      <c r="N435" s="8"/>
      <c r="O435" s="26"/>
    </row>
    <row r="436" spans="1:15" ht="25.5" customHeight="1" x14ac:dyDescent="0.25">
      <c r="A436" s="27">
        <v>424</v>
      </c>
      <c r="B436" s="24"/>
      <c r="C436" s="8"/>
      <c r="D436" s="25"/>
      <c r="E436" s="15"/>
      <c r="F436" s="29"/>
      <c r="G436" s="10"/>
      <c r="H436" s="15"/>
      <c r="I436" s="9" t="str">
        <f t="shared" si="10"/>
        <v/>
      </c>
      <c r="J436" s="16"/>
      <c r="K436" s="15"/>
      <c r="L436" s="8"/>
      <c r="M436" s="5"/>
      <c r="N436" s="8"/>
      <c r="O436" s="26"/>
    </row>
    <row r="437" spans="1:15" ht="25.5" customHeight="1" x14ac:dyDescent="0.25">
      <c r="A437" s="28">
        <v>425</v>
      </c>
      <c r="B437" s="24"/>
      <c r="C437" s="8"/>
      <c r="D437" s="25"/>
      <c r="E437" s="15"/>
      <c r="F437" s="29"/>
      <c r="G437" s="10"/>
      <c r="H437" s="15"/>
      <c r="I437" s="9" t="str">
        <f t="shared" si="10"/>
        <v/>
      </c>
      <c r="J437" s="16"/>
      <c r="K437" s="15"/>
      <c r="L437" s="8"/>
      <c r="M437" s="5"/>
      <c r="N437" s="8"/>
      <c r="O437" s="26"/>
    </row>
    <row r="438" spans="1:15" ht="25.5" customHeight="1" x14ac:dyDescent="0.25">
      <c r="A438" s="27">
        <v>426</v>
      </c>
      <c r="B438" s="8"/>
      <c r="C438" s="8"/>
      <c r="D438" s="10"/>
      <c r="E438" s="15"/>
      <c r="F438" s="29"/>
      <c r="G438" s="10"/>
      <c r="H438" s="15"/>
      <c r="I438" s="9" t="str">
        <f t="shared" si="10"/>
        <v/>
      </c>
      <c r="J438" s="16"/>
      <c r="K438" s="15"/>
      <c r="L438" s="8"/>
      <c r="M438" s="5"/>
      <c r="N438" s="5"/>
      <c r="O438" s="26"/>
    </row>
    <row r="439" spans="1:15" ht="25.5" customHeight="1" x14ac:dyDescent="0.25">
      <c r="A439" s="28">
        <v>427</v>
      </c>
      <c r="B439" s="8"/>
      <c r="C439" s="8"/>
      <c r="D439" s="10"/>
      <c r="E439" s="15"/>
      <c r="F439" s="29"/>
      <c r="G439" s="10"/>
      <c r="H439" s="15"/>
      <c r="I439" s="9" t="str">
        <f t="shared" si="10"/>
        <v/>
      </c>
      <c r="J439" s="16"/>
      <c r="K439" s="15"/>
      <c r="L439" s="8"/>
      <c r="M439" s="5"/>
      <c r="N439" s="5"/>
      <c r="O439" s="26"/>
    </row>
    <row r="440" spans="1:15" ht="25.5" customHeight="1" x14ac:dyDescent="0.25">
      <c r="A440" s="27">
        <v>428</v>
      </c>
      <c r="B440" s="8"/>
      <c r="C440" s="8"/>
      <c r="D440" s="10"/>
      <c r="E440" s="15"/>
      <c r="F440" s="29"/>
      <c r="G440" s="10"/>
      <c r="H440" s="21"/>
      <c r="I440" s="9" t="str">
        <f t="shared" si="10"/>
        <v/>
      </c>
      <c r="J440" s="16"/>
      <c r="K440" s="15"/>
      <c r="L440" s="5"/>
      <c r="M440" s="5"/>
      <c r="N440" s="5"/>
      <c r="O440" s="26"/>
    </row>
    <row r="441" spans="1:15" ht="25.5" customHeight="1" x14ac:dyDescent="0.25">
      <c r="A441" s="28">
        <v>429</v>
      </c>
      <c r="B441" s="8"/>
      <c r="C441" s="8"/>
      <c r="D441" s="10"/>
      <c r="E441" s="15"/>
      <c r="F441" s="29"/>
      <c r="G441" s="10"/>
      <c r="H441" s="15"/>
      <c r="I441" s="9" t="str">
        <f t="shared" si="10"/>
        <v/>
      </c>
      <c r="J441" s="16"/>
      <c r="K441" s="15"/>
      <c r="L441" s="5"/>
      <c r="M441" s="5"/>
      <c r="N441" s="5"/>
      <c r="O441" s="26"/>
    </row>
    <row r="442" spans="1:15" ht="25.5" customHeight="1" x14ac:dyDescent="0.25">
      <c r="A442" s="27">
        <v>430</v>
      </c>
      <c r="B442" s="8"/>
      <c r="C442" s="8"/>
      <c r="D442" s="10"/>
      <c r="E442" s="15"/>
      <c r="F442" s="29"/>
      <c r="G442" s="10"/>
      <c r="H442" s="15"/>
      <c r="I442" s="9" t="str">
        <f t="shared" si="10"/>
        <v/>
      </c>
      <c r="J442" s="16"/>
      <c r="K442" s="15"/>
      <c r="L442" s="5"/>
      <c r="M442" s="5"/>
      <c r="N442" s="5"/>
      <c r="O442" s="26"/>
    </row>
    <row r="443" spans="1:15" ht="25.5" customHeight="1" x14ac:dyDescent="0.25">
      <c r="A443" s="28">
        <v>431</v>
      </c>
      <c r="B443" s="8"/>
      <c r="C443" s="8"/>
      <c r="D443" s="10"/>
      <c r="E443" s="15"/>
      <c r="F443" s="29"/>
      <c r="G443" s="10"/>
      <c r="H443" s="15"/>
      <c r="I443" s="9" t="str">
        <f t="shared" si="10"/>
        <v/>
      </c>
      <c r="J443" s="16"/>
      <c r="K443" s="15"/>
      <c r="L443" s="8"/>
      <c r="M443" s="5"/>
      <c r="N443" s="8"/>
      <c r="O443" s="26"/>
    </row>
    <row r="444" spans="1:15" ht="25.5" customHeight="1" x14ac:dyDescent="0.25">
      <c r="A444" s="27">
        <v>432</v>
      </c>
      <c r="B444" s="3"/>
      <c r="C444" s="3"/>
      <c r="D444" s="3"/>
      <c r="E444" s="4"/>
      <c r="F444" s="4"/>
      <c r="G444" s="3"/>
      <c r="H444" s="4"/>
      <c r="I444" s="7" t="str">
        <f t="shared" si="10"/>
        <v/>
      </c>
      <c r="J444" s="7"/>
      <c r="K444" s="7"/>
    </row>
    <row r="445" spans="1:15" x14ac:dyDescent="0.25">
      <c r="A445" s="3"/>
      <c r="B445" s="3"/>
      <c r="C445" s="3"/>
      <c r="D445" s="3"/>
      <c r="E445" s="4"/>
      <c r="F445" s="4"/>
      <c r="G445" s="3"/>
      <c r="H445" s="4"/>
      <c r="I445" s="7" t="str">
        <f t="shared" si="10"/>
        <v/>
      </c>
      <c r="J445" s="7"/>
      <c r="K445" s="7"/>
    </row>
    <row r="446" spans="1:15" x14ac:dyDescent="0.25">
      <c r="A446" s="3"/>
      <c r="B446" s="3"/>
      <c r="C446" s="3"/>
      <c r="D446" s="3"/>
      <c r="E446" s="4"/>
      <c r="F446" s="4"/>
      <c r="G446" s="3"/>
      <c r="H446" s="4"/>
      <c r="I446" s="7" t="str">
        <f t="shared" si="10"/>
        <v/>
      </c>
      <c r="J446" s="7"/>
      <c r="K446" s="7"/>
    </row>
    <row r="447" spans="1:15" x14ac:dyDescent="0.25">
      <c r="A447" s="3"/>
      <c r="B447" s="3"/>
      <c r="C447" s="3"/>
      <c r="D447" s="3"/>
      <c r="E447" s="4"/>
      <c r="F447" s="4"/>
      <c r="G447" s="3"/>
      <c r="H447" s="4"/>
      <c r="I447" s="7" t="str">
        <f t="shared" si="10"/>
        <v/>
      </c>
      <c r="J447" s="7"/>
      <c r="K447" s="7"/>
    </row>
    <row r="448" spans="1:15" x14ac:dyDescent="0.25">
      <c r="A448" s="3"/>
      <c r="B448" s="3"/>
      <c r="C448" s="3"/>
      <c r="D448" s="3"/>
      <c r="E448" s="4"/>
      <c r="F448" s="4"/>
      <c r="G448" s="3"/>
      <c r="H448" s="4"/>
      <c r="I448" s="7" t="str">
        <f t="shared" si="10"/>
        <v/>
      </c>
      <c r="J448" s="7"/>
      <c r="K448" s="7"/>
    </row>
    <row r="449" spans="1:11" x14ac:dyDescent="0.25">
      <c r="A449" s="3"/>
      <c r="B449" s="3"/>
      <c r="C449" s="3"/>
      <c r="D449" s="3"/>
      <c r="E449" s="4"/>
      <c r="F449" s="4"/>
      <c r="G449" s="3"/>
      <c r="H449" s="4"/>
      <c r="I449" s="7" t="str">
        <f t="shared" si="10"/>
        <v/>
      </c>
      <c r="J449" s="7"/>
      <c r="K449" s="7"/>
    </row>
    <row r="450" spans="1:11" x14ac:dyDescent="0.25">
      <c r="A450" s="3"/>
      <c r="B450" s="3"/>
      <c r="C450" s="3"/>
      <c r="D450" s="3"/>
      <c r="E450" s="4"/>
      <c r="F450" s="4"/>
      <c r="G450" s="3"/>
      <c r="H450" s="4"/>
      <c r="I450" s="7" t="str">
        <f t="shared" si="10"/>
        <v/>
      </c>
      <c r="J450" s="7"/>
      <c r="K450" s="7"/>
    </row>
    <row r="451" spans="1:11" x14ac:dyDescent="0.25">
      <c r="A451" s="3"/>
      <c r="B451" s="3"/>
      <c r="C451" s="3"/>
      <c r="D451" s="3"/>
      <c r="E451" s="4"/>
      <c r="F451" s="4"/>
      <c r="G451" s="3"/>
      <c r="H451" s="4"/>
      <c r="I451" s="7" t="str">
        <f t="shared" si="10"/>
        <v/>
      </c>
      <c r="J451" s="7"/>
      <c r="K451" s="7"/>
    </row>
    <row r="452" spans="1:11" x14ac:dyDescent="0.25">
      <c r="A452" s="3"/>
      <c r="B452" s="3"/>
      <c r="C452" s="3"/>
      <c r="D452" s="3"/>
      <c r="E452" s="4"/>
      <c r="F452" s="4"/>
      <c r="G452" s="3"/>
      <c r="H452" s="4"/>
      <c r="I452" s="7" t="str">
        <f t="shared" si="10"/>
        <v/>
      </c>
      <c r="J452" s="7"/>
      <c r="K452" s="7"/>
    </row>
    <row r="453" spans="1:11" x14ac:dyDescent="0.25">
      <c r="A453" s="3"/>
      <c r="B453" s="3"/>
      <c r="C453" s="3"/>
      <c r="D453" s="3"/>
      <c r="E453" s="4"/>
      <c r="F453" s="4"/>
      <c r="G453" s="3"/>
      <c r="H453" s="4"/>
      <c r="I453" s="7" t="str">
        <f t="shared" si="10"/>
        <v/>
      </c>
      <c r="J453" s="7"/>
      <c r="K453" s="7"/>
    </row>
    <row r="454" spans="1:11" x14ac:dyDescent="0.25">
      <c r="A454" s="3"/>
      <c r="B454" s="3"/>
      <c r="C454" s="3"/>
      <c r="D454" s="3"/>
      <c r="E454" s="4"/>
      <c r="F454" s="4"/>
      <c r="G454" s="3"/>
      <c r="H454" s="4"/>
      <c r="I454" s="7" t="str">
        <f t="shared" si="10"/>
        <v/>
      </c>
      <c r="J454" s="7"/>
      <c r="K454" s="7"/>
    </row>
    <row r="455" spans="1:11" x14ac:dyDescent="0.25">
      <c r="A455" s="3"/>
      <c r="B455" s="3"/>
      <c r="C455" s="3"/>
      <c r="D455" s="3"/>
      <c r="E455" s="4"/>
      <c r="F455" s="4"/>
      <c r="G455" s="3"/>
      <c r="H455" s="4"/>
      <c r="I455" s="7" t="str">
        <f t="shared" si="10"/>
        <v/>
      </c>
      <c r="J455" s="7"/>
      <c r="K455" s="7"/>
    </row>
    <row r="456" spans="1:11" x14ac:dyDescent="0.25">
      <c r="A456" s="3"/>
      <c r="B456" s="3"/>
      <c r="C456" s="3"/>
      <c r="D456" s="3"/>
      <c r="E456" s="4"/>
      <c r="F456" s="4"/>
      <c r="G456" s="3"/>
      <c r="H456" s="4"/>
      <c r="I456" s="7" t="str">
        <f t="shared" si="10"/>
        <v/>
      </c>
      <c r="J456" s="7"/>
      <c r="K456" s="7"/>
    </row>
    <row r="457" spans="1:11" x14ac:dyDescent="0.25">
      <c r="A457" s="3"/>
      <c r="B457" s="3"/>
      <c r="C457" s="3"/>
      <c r="D457" s="3"/>
      <c r="E457" s="4"/>
      <c r="F457" s="4"/>
      <c r="G457" s="3"/>
      <c r="H457" s="4"/>
      <c r="I457" s="7" t="str">
        <f t="shared" si="10"/>
        <v/>
      </c>
      <c r="J457" s="7"/>
      <c r="K457" s="7"/>
    </row>
    <row r="458" spans="1:11" x14ac:dyDescent="0.25">
      <c r="A458" s="3"/>
      <c r="B458" s="3"/>
      <c r="C458" s="3"/>
      <c r="D458" s="3"/>
      <c r="E458" s="4"/>
      <c r="F458" s="4"/>
      <c r="G458" s="3"/>
      <c r="H458" s="4"/>
      <c r="I458" s="7" t="str">
        <f t="shared" si="10"/>
        <v/>
      </c>
      <c r="J458" s="7"/>
      <c r="K458" s="7"/>
    </row>
    <row r="459" spans="1:11" x14ac:dyDescent="0.25">
      <c r="A459" s="3"/>
      <c r="B459" s="3"/>
      <c r="C459" s="3"/>
      <c r="D459" s="3"/>
      <c r="E459" s="4"/>
      <c r="F459" s="4"/>
      <c r="G459" s="3"/>
      <c r="H459" s="4"/>
      <c r="I459" s="7" t="str">
        <f t="shared" si="10"/>
        <v/>
      </c>
      <c r="J459" s="7"/>
      <c r="K459" s="7"/>
    </row>
    <row r="460" spans="1:11" x14ac:dyDescent="0.25">
      <c r="A460" s="3"/>
      <c r="B460" s="3"/>
      <c r="C460" s="3"/>
      <c r="D460" s="3"/>
      <c r="E460" s="4"/>
      <c r="F460" s="4"/>
      <c r="G460" s="3"/>
      <c r="H460" s="4"/>
      <c r="I460" s="7" t="str">
        <f t="shared" si="10"/>
        <v/>
      </c>
      <c r="J460" s="7"/>
      <c r="K460" s="7"/>
    </row>
    <row r="461" spans="1:11" x14ac:dyDescent="0.25">
      <c r="A461" s="3"/>
      <c r="B461" s="3"/>
      <c r="C461" s="3"/>
      <c r="D461" s="3"/>
      <c r="E461" s="4"/>
      <c r="F461" s="4"/>
      <c r="G461" s="3"/>
      <c r="H461" s="4"/>
      <c r="I461" s="7" t="str">
        <f t="shared" si="10"/>
        <v/>
      </c>
      <c r="J461" s="7"/>
      <c r="K461" s="7"/>
    </row>
    <row r="462" spans="1:11" x14ac:dyDescent="0.25">
      <c r="A462" s="3"/>
      <c r="B462" s="3"/>
      <c r="C462" s="3"/>
      <c r="D462" s="3"/>
      <c r="E462" s="4"/>
      <c r="F462" s="4"/>
      <c r="G462" s="3"/>
      <c r="H462" s="4"/>
      <c r="I462" s="7" t="str">
        <f t="shared" si="10"/>
        <v/>
      </c>
      <c r="J462" s="7"/>
      <c r="K462" s="7"/>
    </row>
    <row r="463" spans="1:11" x14ac:dyDescent="0.25">
      <c r="A463" s="3"/>
      <c r="B463" s="3"/>
      <c r="C463" s="3"/>
      <c r="D463" s="3"/>
      <c r="E463" s="4"/>
      <c r="F463" s="4"/>
      <c r="G463" s="3"/>
      <c r="H463" s="4"/>
      <c r="I463" s="7" t="str">
        <f t="shared" si="10"/>
        <v/>
      </c>
      <c r="J463" s="7"/>
      <c r="K463" s="7"/>
    </row>
    <row r="464" spans="1:11" x14ac:dyDescent="0.25">
      <c r="A464" s="3"/>
      <c r="B464" s="3"/>
      <c r="C464" s="3"/>
      <c r="D464" s="3"/>
      <c r="E464" s="4"/>
      <c r="F464" s="4"/>
      <c r="G464" s="3"/>
      <c r="H464" s="4"/>
      <c r="I464" s="7" t="str">
        <f t="shared" si="10"/>
        <v/>
      </c>
      <c r="J464" s="7"/>
      <c r="K464" s="7"/>
    </row>
    <row r="465" spans="1:11" x14ac:dyDescent="0.25">
      <c r="A465" s="3"/>
      <c r="B465" s="3"/>
      <c r="C465" s="3"/>
      <c r="D465" s="3"/>
      <c r="E465" s="4"/>
      <c r="F465" s="4"/>
      <c r="G465" s="3"/>
      <c r="H465" s="4"/>
      <c r="I465" s="7" t="str">
        <f t="shared" si="10"/>
        <v/>
      </c>
      <c r="J465" s="7"/>
      <c r="K465" s="7"/>
    </row>
    <row r="466" spans="1:11" x14ac:dyDescent="0.25">
      <c r="A466" s="3"/>
      <c r="B466" s="3"/>
      <c r="C466" s="3"/>
      <c r="D466" s="3"/>
      <c r="E466" s="4"/>
      <c r="F466" s="4"/>
      <c r="G466" s="3"/>
      <c r="H466" s="4"/>
      <c r="I466" s="7" t="str">
        <f t="shared" si="10"/>
        <v/>
      </c>
      <c r="J466" s="7"/>
      <c r="K466" s="7"/>
    </row>
    <row r="467" spans="1:11" x14ac:dyDescent="0.25">
      <c r="A467" s="3"/>
      <c r="B467" s="3"/>
      <c r="C467" s="3"/>
      <c r="D467" s="3"/>
      <c r="E467" s="4"/>
      <c r="F467" s="4"/>
      <c r="G467" s="3"/>
      <c r="H467" s="4"/>
      <c r="I467" s="7" t="str">
        <f t="shared" ref="I467:I530" si="11">IF(OR(E467=0,H467=0),"",H467-E467)</f>
        <v/>
      </c>
      <c r="J467" s="7"/>
      <c r="K467" s="7"/>
    </row>
    <row r="468" spans="1:11" x14ac:dyDescent="0.25">
      <c r="A468" s="3"/>
      <c r="B468" s="3"/>
      <c r="C468" s="3"/>
      <c r="D468" s="3"/>
      <c r="E468" s="4"/>
      <c r="F468" s="4"/>
      <c r="G468" s="3"/>
      <c r="H468" s="4"/>
      <c r="I468" s="7" t="str">
        <f t="shared" si="11"/>
        <v/>
      </c>
      <c r="J468" s="7"/>
      <c r="K468" s="7"/>
    </row>
    <row r="469" spans="1:11" x14ac:dyDescent="0.25">
      <c r="A469" s="3"/>
      <c r="B469" s="3"/>
      <c r="C469" s="3"/>
      <c r="D469" s="3"/>
      <c r="E469" s="4"/>
      <c r="F469" s="4"/>
      <c r="G469" s="3"/>
      <c r="H469" s="4"/>
      <c r="I469" s="7" t="str">
        <f t="shared" si="11"/>
        <v/>
      </c>
      <c r="J469" s="7"/>
      <c r="K469" s="7"/>
    </row>
    <row r="470" spans="1:11" x14ac:dyDescent="0.25">
      <c r="A470" s="3"/>
      <c r="B470" s="3"/>
      <c r="C470" s="3"/>
      <c r="D470" s="3"/>
      <c r="E470" s="4"/>
      <c r="F470" s="4"/>
      <c r="G470" s="3"/>
      <c r="H470" s="4"/>
      <c r="I470" s="7" t="str">
        <f t="shared" si="11"/>
        <v/>
      </c>
      <c r="J470" s="7"/>
      <c r="K470" s="7"/>
    </row>
    <row r="471" spans="1:11" x14ac:dyDescent="0.25">
      <c r="A471" s="3"/>
      <c r="B471" s="3"/>
      <c r="C471" s="3"/>
      <c r="D471" s="3"/>
      <c r="E471" s="4"/>
      <c r="F471" s="4"/>
      <c r="G471" s="3"/>
      <c r="H471" s="4"/>
      <c r="I471" s="7" t="str">
        <f t="shared" si="11"/>
        <v/>
      </c>
      <c r="J471" s="7"/>
      <c r="K471" s="7"/>
    </row>
    <row r="472" spans="1:11" x14ac:dyDescent="0.25">
      <c r="A472" s="3"/>
      <c r="B472" s="3"/>
      <c r="C472" s="3"/>
      <c r="D472" s="3"/>
      <c r="E472" s="4"/>
      <c r="F472" s="4"/>
      <c r="G472" s="3"/>
      <c r="H472" s="4"/>
      <c r="I472" s="7" t="str">
        <f t="shared" si="11"/>
        <v/>
      </c>
      <c r="J472" s="7"/>
      <c r="K472" s="7"/>
    </row>
    <row r="473" spans="1:11" x14ac:dyDescent="0.25">
      <c r="A473" s="3"/>
      <c r="B473" s="3"/>
      <c r="C473" s="3"/>
      <c r="D473" s="3"/>
      <c r="E473" s="4"/>
      <c r="F473" s="4"/>
      <c r="G473" s="3"/>
      <c r="H473" s="4"/>
      <c r="I473" s="7" t="str">
        <f t="shared" si="11"/>
        <v/>
      </c>
      <c r="J473" s="7"/>
      <c r="K473" s="7"/>
    </row>
    <row r="474" spans="1:11" x14ac:dyDescent="0.25">
      <c r="A474" s="3"/>
      <c r="B474" s="3"/>
      <c r="C474" s="3"/>
      <c r="D474" s="3"/>
      <c r="E474" s="4"/>
      <c r="F474" s="4"/>
      <c r="G474" s="3"/>
      <c r="H474" s="4"/>
      <c r="I474" s="7" t="str">
        <f t="shared" si="11"/>
        <v/>
      </c>
      <c r="J474" s="7"/>
      <c r="K474" s="7"/>
    </row>
    <row r="475" spans="1:11" x14ac:dyDescent="0.25">
      <c r="A475" s="3"/>
      <c r="B475" s="3"/>
      <c r="C475" s="3"/>
      <c r="D475" s="3"/>
      <c r="E475" s="4"/>
      <c r="F475" s="4"/>
      <c r="G475" s="3"/>
      <c r="H475" s="4"/>
      <c r="I475" s="7" t="str">
        <f t="shared" si="11"/>
        <v/>
      </c>
      <c r="J475" s="7"/>
      <c r="K475" s="7"/>
    </row>
    <row r="476" spans="1:11" x14ac:dyDescent="0.25">
      <c r="A476" s="3"/>
      <c r="B476" s="3"/>
      <c r="C476" s="3"/>
      <c r="D476" s="3"/>
      <c r="E476" s="4"/>
      <c r="F476" s="4"/>
      <c r="G476" s="3"/>
      <c r="H476" s="4"/>
      <c r="I476" s="7" t="str">
        <f t="shared" si="11"/>
        <v/>
      </c>
      <c r="J476" s="7"/>
      <c r="K476" s="7"/>
    </row>
    <row r="477" spans="1:11" x14ac:dyDescent="0.25">
      <c r="A477" s="3"/>
      <c r="B477" s="3"/>
      <c r="C477" s="3"/>
      <c r="D477" s="3"/>
      <c r="E477" s="4"/>
      <c r="F477" s="4"/>
      <c r="G477" s="3"/>
      <c r="H477" s="4"/>
      <c r="I477" s="7" t="str">
        <f t="shared" si="11"/>
        <v/>
      </c>
      <c r="J477" s="7"/>
      <c r="K477" s="7"/>
    </row>
    <row r="478" spans="1:11" x14ac:dyDescent="0.25">
      <c r="A478" s="3"/>
      <c r="B478" s="3"/>
      <c r="C478" s="3"/>
      <c r="D478" s="3"/>
      <c r="E478" s="4"/>
      <c r="F478" s="4"/>
      <c r="G478" s="3"/>
      <c r="H478" s="4"/>
      <c r="I478" s="7" t="str">
        <f t="shared" si="11"/>
        <v/>
      </c>
      <c r="J478" s="7"/>
      <c r="K478" s="7"/>
    </row>
    <row r="479" spans="1:11" x14ac:dyDescent="0.25">
      <c r="A479" s="3"/>
      <c r="B479" s="3"/>
      <c r="C479" s="3"/>
      <c r="D479" s="3"/>
      <c r="E479" s="4"/>
      <c r="F479" s="4"/>
      <c r="G479" s="3"/>
      <c r="H479" s="4"/>
      <c r="I479" s="7" t="str">
        <f t="shared" si="11"/>
        <v/>
      </c>
      <c r="J479" s="7"/>
      <c r="K479" s="7"/>
    </row>
    <row r="480" spans="1:11" x14ac:dyDescent="0.25">
      <c r="A480" s="3"/>
      <c r="B480" s="3"/>
      <c r="C480" s="3"/>
      <c r="D480" s="3"/>
      <c r="E480" s="4"/>
      <c r="F480" s="4"/>
      <c r="G480" s="3"/>
      <c r="H480" s="4"/>
      <c r="I480" s="7" t="str">
        <f t="shared" si="11"/>
        <v/>
      </c>
      <c r="J480" s="7"/>
      <c r="K480" s="7"/>
    </row>
    <row r="481" spans="1:11" x14ac:dyDescent="0.25">
      <c r="A481" s="3"/>
      <c r="B481" s="3"/>
      <c r="C481" s="3"/>
      <c r="D481" s="3"/>
      <c r="E481" s="4"/>
      <c r="F481" s="4"/>
      <c r="G481" s="3"/>
      <c r="H481" s="4"/>
      <c r="I481" s="7" t="str">
        <f t="shared" si="11"/>
        <v/>
      </c>
      <c r="J481" s="7"/>
      <c r="K481" s="7"/>
    </row>
    <row r="482" spans="1:11" x14ac:dyDescent="0.25">
      <c r="A482" s="3"/>
      <c r="B482" s="3"/>
      <c r="C482" s="3"/>
      <c r="D482" s="3"/>
      <c r="E482" s="4"/>
      <c r="F482" s="4"/>
      <c r="G482" s="3"/>
      <c r="H482" s="4"/>
      <c r="I482" s="7" t="str">
        <f t="shared" si="11"/>
        <v/>
      </c>
      <c r="J482" s="7"/>
      <c r="K482" s="7"/>
    </row>
    <row r="483" spans="1:11" x14ac:dyDescent="0.25">
      <c r="A483" s="3"/>
      <c r="B483" s="3"/>
      <c r="C483" s="3"/>
      <c r="D483" s="3"/>
      <c r="E483" s="4"/>
      <c r="F483" s="4"/>
      <c r="G483" s="3"/>
      <c r="H483" s="4"/>
      <c r="I483" s="7" t="str">
        <f t="shared" si="11"/>
        <v/>
      </c>
      <c r="J483" s="7"/>
      <c r="K483" s="7"/>
    </row>
    <row r="484" spans="1:11" x14ac:dyDescent="0.25">
      <c r="A484" s="3"/>
      <c r="B484" s="3"/>
      <c r="C484" s="3"/>
      <c r="D484" s="3"/>
      <c r="E484" s="4"/>
      <c r="F484" s="4"/>
      <c r="G484" s="3"/>
      <c r="H484" s="4"/>
      <c r="I484" s="7" t="str">
        <f t="shared" si="11"/>
        <v/>
      </c>
      <c r="J484" s="7"/>
      <c r="K484" s="7"/>
    </row>
    <row r="485" spans="1:11" x14ac:dyDescent="0.25">
      <c r="A485" s="3"/>
      <c r="B485" s="3"/>
      <c r="C485" s="3"/>
      <c r="D485" s="3"/>
      <c r="E485" s="4"/>
      <c r="F485" s="4"/>
      <c r="G485" s="3"/>
      <c r="H485" s="4"/>
      <c r="I485" s="7" t="str">
        <f t="shared" si="11"/>
        <v/>
      </c>
      <c r="J485" s="7"/>
      <c r="K485" s="7"/>
    </row>
    <row r="486" spans="1:11" x14ac:dyDescent="0.25">
      <c r="A486" s="3"/>
      <c r="B486" s="3"/>
      <c r="C486" s="3"/>
      <c r="D486" s="3"/>
      <c r="E486" s="4"/>
      <c r="F486" s="4"/>
      <c r="G486" s="3"/>
      <c r="H486" s="4"/>
      <c r="I486" s="7" t="str">
        <f t="shared" si="11"/>
        <v/>
      </c>
      <c r="J486" s="7"/>
      <c r="K486" s="7"/>
    </row>
    <row r="487" spans="1:11" x14ac:dyDescent="0.25">
      <c r="A487" s="3"/>
      <c r="B487" s="3"/>
      <c r="C487" s="3"/>
      <c r="D487" s="3"/>
      <c r="E487" s="4"/>
      <c r="F487" s="4"/>
      <c r="G487" s="3"/>
      <c r="H487" s="4"/>
      <c r="I487" s="7" t="str">
        <f t="shared" si="11"/>
        <v/>
      </c>
      <c r="J487" s="7"/>
      <c r="K487" s="7"/>
    </row>
    <row r="488" spans="1:11" x14ac:dyDescent="0.25">
      <c r="A488" s="3"/>
      <c r="B488" s="3"/>
      <c r="C488" s="3"/>
      <c r="D488" s="3"/>
      <c r="E488" s="4"/>
      <c r="F488" s="4"/>
      <c r="G488" s="3"/>
      <c r="H488" s="4"/>
      <c r="I488" s="7" t="str">
        <f t="shared" si="11"/>
        <v/>
      </c>
      <c r="J488" s="7"/>
      <c r="K488" s="7"/>
    </row>
    <row r="489" spans="1:11" x14ac:dyDescent="0.25">
      <c r="A489" s="3"/>
      <c r="B489" s="3"/>
      <c r="C489" s="3"/>
      <c r="D489" s="3"/>
      <c r="E489" s="4"/>
      <c r="F489" s="4"/>
      <c r="G489" s="3"/>
      <c r="H489" s="4"/>
      <c r="I489" s="7" t="str">
        <f t="shared" si="11"/>
        <v/>
      </c>
      <c r="J489" s="7"/>
      <c r="K489" s="7"/>
    </row>
    <row r="490" spans="1:11" x14ac:dyDescent="0.25">
      <c r="A490" s="3"/>
      <c r="B490" s="3"/>
      <c r="C490" s="3"/>
      <c r="D490" s="3"/>
      <c r="E490" s="4"/>
      <c r="F490" s="4"/>
      <c r="G490" s="3"/>
      <c r="H490" s="4"/>
      <c r="I490" s="7" t="str">
        <f t="shared" si="11"/>
        <v/>
      </c>
      <c r="J490" s="7"/>
      <c r="K490" s="7"/>
    </row>
    <row r="491" spans="1:11" x14ac:dyDescent="0.25">
      <c r="A491" s="3"/>
      <c r="B491" s="3"/>
      <c r="C491" s="3"/>
      <c r="D491" s="3"/>
      <c r="E491" s="4"/>
      <c r="F491" s="4"/>
      <c r="G491" s="3"/>
      <c r="H491" s="4"/>
      <c r="I491" s="7" t="str">
        <f t="shared" si="11"/>
        <v/>
      </c>
      <c r="J491" s="7"/>
      <c r="K491" s="7"/>
    </row>
    <row r="492" spans="1:11" x14ac:dyDescent="0.25">
      <c r="A492" s="3"/>
      <c r="B492" s="3"/>
      <c r="C492" s="3"/>
      <c r="D492" s="3"/>
      <c r="E492" s="4"/>
      <c r="F492" s="4"/>
      <c r="G492" s="3"/>
      <c r="H492" s="4"/>
      <c r="I492" s="7" t="str">
        <f t="shared" si="11"/>
        <v/>
      </c>
      <c r="J492" s="7"/>
      <c r="K492" s="7"/>
    </row>
    <row r="493" spans="1:11" x14ac:dyDescent="0.25">
      <c r="A493" s="3"/>
      <c r="B493" s="3"/>
      <c r="C493" s="3"/>
      <c r="D493" s="3"/>
      <c r="E493" s="4"/>
      <c r="F493" s="4"/>
      <c r="G493" s="3"/>
      <c r="H493" s="4"/>
      <c r="I493" s="7" t="str">
        <f t="shared" si="11"/>
        <v/>
      </c>
      <c r="J493" s="7"/>
      <c r="K493" s="7"/>
    </row>
    <row r="494" spans="1:11" x14ac:dyDescent="0.25">
      <c r="A494" s="3"/>
      <c r="B494" s="3"/>
      <c r="C494" s="3"/>
      <c r="D494" s="3"/>
      <c r="E494" s="4"/>
      <c r="F494" s="4"/>
      <c r="G494" s="3"/>
      <c r="H494" s="4"/>
      <c r="I494" s="7" t="str">
        <f t="shared" si="11"/>
        <v/>
      </c>
      <c r="J494" s="7"/>
      <c r="K494" s="7"/>
    </row>
    <row r="495" spans="1:11" x14ac:dyDescent="0.25">
      <c r="A495" s="3"/>
      <c r="B495" s="3"/>
      <c r="C495" s="3"/>
      <c r="D495" s="3"/>
      <c r="E495" s="4"/>
      <c r="F495" s="4"/>
      <c r="G495" s="3"/>
      <c r="H495" s="4"/>
      <c r="I495" s="7" t="str">
        <f t="shared" si="11"/>
        <v/>
      </c>
      <c r="J495" s="7"/>
      <c r="K495" s="7"/>
    </row>
    <row r="496" spans="1:11" x14ac:dyDescent="0.25">
      <c r="A496" s="3"/>
      <c r="B496" s="3"/>
      <c r="C496" s="3"/>
      <c r="D496" s="3"/>
      <c r="E496" s="4"/>
      <c r="F496" s="4"/>
      <c r="G496" s="3"/>
      <c r="H496" s="4"/>
      <c r="I496" s="7" t="str">
        <f t="shared" si="11"/>
        <v/>
      </c>
      <c r="J496" s="7"/>
      <c r="K496" s="7"/>
    </row>
    <row r="497" spans="1:11" x14ac:dyDescent="0.25">
      <c r="A497" s="3"/>
      <c r="B497" s="3"/>
      <c r="C497" s="3"/>
      <c r="D497" s="3"/>
      <c r="E497" s="4"/>
      <c r="F497" s="4"/>
      <c r="G497" s="3"/>
      <c r="H497" s="4"/>
      <c r="I497" s="7" t="str">
        <f t="shared" si="11"/>
        <v/>
      </c>
      <c r="J497" s="7"/>
      <c r="K497" s="7"/>
    </row>
    <row r="498" spans="1:11" x14ac:dyDescent="0.25">
      <c r="A498" s="3"/>
      <c r="B498" s="3"/>
      <c r="C498" s="3"/>
      <c r="D498" s="3"/>
      <c r="E498" s="4"/>
      <c r="F498" s="4"/>
      <c r="G498" s="3"/>
      <c r="H498" s="4"/>
      <c r="I498" s="7" t="str">
        <f t="shared" si="11"/>
        <v/>
      </c>
      <c r="J498" s="7"/>
      <c r="K498" s="7"/>
    </row>
    <row r="499" spans="1:11" x14ac:dyDescent="0.25">
      <c r="A499" s="3"/>
      <c r="B499" s="3"/>
      <c r="C499" s="3"/>
      <c r="D499" s="3"/>
      <c r="E499" s="4"/>
      <c r="F499" s="4"/>
      <c r="G499" s="3"/>
      <c r="H499" s="4"/>
      <c r="I499" s="7" t="str">
        <f t="shared" si="11"/>
        <v/>
      </c>
      <c r="J499" s="7"/>
      <c r="K499" s="7"/>
    </row>
    <row r="500" spans="1:11" x14ac:dyDescent="0.25">
      <c r="A500" s="3"/>
      <c r="B500" s="3"/>
      <c r="C500" s="3"/>
      <c r="D500" s="3"/>
      <c r="E500" s="4"/>
      <c r="F500" s="4"/>
      <c r="G500" s="3"/>
      <c r="H500" s="4"/>
      <c r="I500" s="7" t="str">
        <f t="shared" si="11"/>
        <v/>
      </c>
      <c r="J500" s="7"/>
      <c r="K500" s="7"/>
    </row>
    <row r="501" spans="1:11" x14ac:dyDescent="0.25">
      <c r="A501" s="3"/>
      <c r="B501" s="3"/>
      <c r="C501" s="3"/>
      <c r="D501" s="3"/>
      <c r="E501" s="4"/>
      <c r="F501" s="4"/>
      <c r="G501" s="3"/>
      <c r="H501" s="4"/>
      <c r="I501" s="7" t="str">
        <f t="shared" si="11"/>
        <v/>
      </c>
      <c r="J501" s="7"/>
      <c r="K501" s="7"/>
    </row>
    <row r="502" spans="1:11" x14ac:dyDescent="0.25">
      <c r="A502" s="3"/>
      <c r="B502" s="3"/>
      <c r="C502" s="3"/>
      <c r="D502" s="3"/>
      <c r="E502" s="4"/>
      <c r="F502" s="4"/>
      <c r="G502" s="3"/>
      <c r="H502" s="4"/>
      <c r="I502" s="7" t="str">
        <f t="shared" si="11"/>
        <v/>
      </c>
      <c r="J502" s="7"/>
      <c r="K502" s="7"/>
    </row>
    <row r="503" spans="1:11" x14ac:dyDescent="0.25">
      <c r="A503" s="3"/>
      <c r="B503" s="3"/>
      <c r="C503" s="3"/>
      <c r="D503" s="3"/>
      <c r="E503" s="4"/>
      <c r="F503" s="4"/>
      <c r="G503" s="3"/>
      <c r="H503" s="4"/>
      <c r="I503" s="7" t="str">
        <f t="shared" si="11"/>
        <v/>
      </c>
      <c r="J503" s="7"/>
      <c r="K503" s="7"/>
    </row>
    <row r="504" spans="1:11" x14ac:dyDescent="0.25">
      <c r="A504" s="3"/>
      <c r="B504" s="3"/>
      <c r="C504" s="3"/>
      <c r="D504" s="3"/>
      <c r="E504" s="4"/>
      <c r="F504" s="4"/>
      <c r="G504" s="3"/>
      <c r="H504" s="4"/>
      <c r="I504" s="7" t="str">
        <f t="shared" si="11"/>
        <v/>
      </c>
      <c r="J504" s="7"/>
      <c r="K504" s="7"/>
    </row>
    <row r="505" spans="1:11" x14ac:dyDescent="0.25">
      <c r="A505" s="3"/>
      <c r="B505" s="3"/>
      <c r="C505" s="3"/>
      <c r="D505" s="3"/>
      <c r="E505" s="4"/>
      <c r="F505" s="4"/>
      <c r="G505" s="3"/>
      <c r="H505" s="4"/>
      <c r="I505" s="7" t="str">
        <f t="shared" si="11"/>
        <v/>
      </c>
      <c r="J505" s="7"/>
      <c r="K505" s="7"/>
    </row>
    <row r="506" spans="1:11" x14ac:dyDescent="0.25">
      <c r="A506" s="3"/>
      <c r="B506" s="3"/>
      <c r="C506" s="3"/>
      <c r="D506" s="3"/>
      <c r="E506" s="4"/>
      <c r="F506" s="4"/>
      <c r="G506" s="3"/>
      <c r="H506" s="4"/>
      <c r="I506" s="7" t="str">
        <f t="shared" si="11"/>
        <v/>
      </c>
      <c r="J506" s="7"/>
      <c r="K506" s="7"/>
    </row>
    <row r="507" spans="1:11" x14ac:dyDescent="0.25">
      <c r="A507" s="3"/>
      <c r="B507" s="3"/>
      <c r="C507" s="3"/>
      <c r="D507" s="3"/>
      <c r="E507" s="4"/>
      <c r="F507" s="4"/>
      <c r="G507" s="3"/>
      <c r="H507" s="4"/>
      <c r="I507" s="7" t="str">
        <f t="shared" si="11"/>
        <v/>
      </c>
      <c r="J507" s="7"/>
      <c r="K507" s="7"/>
    </row>
    <row r="508" spans="1:11" x14ac:dyDescent="0.25">
      <c r="A508" s="3"/>
      <c r="B508" s="3"/>
      <c r="C508" s="3"/>
      <c r="D508" s="3"/>
      <c r="E508" s="4"/>
      <c r="F508" s="4"/>
      <c r="G508" s="3"/>
      <c r="H508" s="4"/>
      <c r="I508" s="7" t="str">
        <f t="shared" si="11"/>
        <v/>
      </c>
      <c r="J508" s="7"/>
      <c r="K508" s="7"/>
    </row>
    <row r="509" spans="1:11" x14ac:dyDescent="0.25">
      <c r="A509" s="3"/>
      <c r="B509" s="3"/>
      <c r="C509" s="3"/>
      <c r="D509" s="3"/>
      <c r="E509" s="4"/>
      <c r="F509" s="4"/>
      <c r="G509" s="3"/>
      <c r="H509" s="4"/>
      <c r="I509" s="7" t="str">
        <f t="shared" si="11"/>
        <v/>
      </c>
      <c r="J509" s="7"/>
      <c r="K509" s="7"/>
    </row>
    <row r="510" spans="1:11" x14ac:dyDescent="0.25">
      <c r="A510" s="3"/>
      <c r="B510" s="3"/>
      <c r="C510" s="3"/>
      <c r="D510" s="3"/>
      <c r="E510" s="4"/>
      <c r="F510" s="4"/>
      <c r="G510" s="3"/>
      <c r="H510" s="4"/>
      <c r="I510" s="7" t="str">
        <f t="shared" si="11"/>
        <v/>
      </c>
      <c r="J510" s="7"/>
      <c r="K510" s="7"/>
    </row>
    <row r="511" spans="1:11" x14ac:dyDescent="0.25">
      <c r="A511" s="3"/>
      <c r="B511" s="3"/>
      <c r="C511" s="3"/>
      <c r="D511" s="3"/>
      <c r="E511" s="4"/>
      <c r="F511" s="4"/>
      <c r="G511" s="3"/>
      <c r="H511" s="4"/>
      <c r="I511" s="7" t="str">
        <f t="shared" si="11"/>
        <v/>
      </c>
      <c r="J511" s="7"/>
      <c r="K511" s="7"/>
    </row>
    <row r="512" spans="1:11" x14ac:dyDescent="0.25">
      <c r="A512" s="3"/>
      <c r="B512" s="3"/>
      <c r="C512" s="3"/>
      <c r="D512" s="3"/>
      <c r="E512" s="4"/>
      <c r="F512" s="4"/>
      <c r="G512" s="3"/>
      <c r="H512" s="4"/>
      <c r="I512" s="7" t="str">
        <f t="shared" si="11"/>
        <v/>
      </c>
      <c r="J512" s="7"/>
      <c r="K512" s="7"/>
    </row>
    <row r="513" spans="1:11" x14ac:dyDescent="0.25">
      <c r="A513" s="3"/>
      <c r="B513" s="3"/>
      <c r="C513" s="3"/>
      <c r="D513" s="3"/>
      <c r="E513" s="4"/>
      <c r="F513" s="4"/>
      <c r="G513" s="3"/>
      <c r="H513" s="4"/>
      <c r="I513" s="7" t="str">
        <f t="shared" si="11"/>
        <v/>
      </c>
      <c r="J513" s="7"/>
      <c r="K513" s="7"/>
    </row>
    <row r="514" spans="1:11" x14ac:dyDescent="0.25">
      <c r="A514" s="3"/>
      <c r="B514" s="3"/>
      <c r="C514" s="3"/>
      <c r="D514" s="3"/>
      <c r="E514" s="4"/>
      <c r="F514" s="4"/>
      <c r="G514" s="3"/>
      <c r="H514" s="4"/>
      <c r="I514" s="7" t="str">
        <f t="shared" si="11"/>
        <v/>
      </c>
      <c r="J514" s="7"/>
      <c r="K514" s="7"/>
    </row>
    <row r="515" spans="1:11" x14ac:dyDescent="0.25">
      <c r="A515" s="3"/>
      <c r="B515" s="3"/>
      <c r="C515" s="3"/>
      <c r="D515" s="3"/>
      <c r="E515" s="4"/>
      <c r="F515" s="4"/>
      <c r="G515" s="3"/>
      <c r="H515" s="4"/>
      <c r="I515" s="7" t="str">
        <f t="shared" si="11"/>
        <v/>
      </c>
      <c r="J515" s="7"/>
      <c r="K515" s="7"/>
    </row>
    <row r="516" spans="1:11" x14ac:dyDescent="0.25">
      <c r="A516" s="3"/>
      <c r="B516" s="3"/>
      <c r="C516" s="3"/>
      <c r="D516" s="3"/>
      <c r="E516" s="4"/>
      <c r="F516" s="4"/>
      <c r="G516" s="3"/>
      <c r="H516" s="4"/>
      <c r="I516" s="7" t="str">
        <f t="shared" si="11"/>
        <v/>
      </c>
      <c r="J516" s="7"/>
      <c r="K516" s="7"/>
    </row>
    <row r="517" spans="1:11" x14ac:dyDescent="0.25">
      <c r="A517" s="3"/>
      <c r="B517" s="3"/>
      <c r="C517" s="3"/>
      <c r="D517" s="3"/>
      <c r="E517" s="4"/>
      <c r="F517" s="4"/>
      <c r="G517" s="3"/>
      <c r="H517" s="4"/>
      <c r="I517" s="7" t="str">
        <f t="shared" si="11"/>
        <v/>
      </c>
      <c r="J517" s="7"/>
      <c r="K517" s="7"/>
    </row>
    <row r="518" spans="1:11" x14ac:dyDescent="0.25">
      <c r="A518" s="3"/>
      <c r="B518" s="3"/>
      <c r="C518" s="3"/>
      <c r="D518" s="3"/>
      <c r="E518" s="4"/>
      <c r="F518" s="4"/>
      <c r="G518" s="3"/>
      <c r="H518" s="4"/>
      <c r="I518" s="7" t="str">
        <f t="shared" si="11"/>
        <v/>
      </c>
      <c r="J518" s="7"/>
      <c r="K518" s="7"/>
    </row>
    <row r="519" spans="1:11" x14ac:dyDescent="0.25">
      <c r="A519" s="3"/>
      <c r="B519" s="3"/>
      <c r="C519" s="3"/>
      <c r="D519" s="3"/>
      <c r="E519" s="4"/>
      <c r="F519" s="4"/>
      <c r="G519" s="3"/>
      <c r="H519" s="4"/>
      <c r="I519" s="7" t="str">
        <f t="shared" si="11"/>
        <v/>
      </c>
      <c r="J519" s="7"/>
      <c r="K519" s="7"/>
    </row>
    <row r="520" spans="1:11" x14ac:dyDescent="0.25">
      <c r="A520" s="3"/>
      <c r="B520" s="3"/>
      <c r="C520" s="3"/>
      <c r="D520" s="3"/>
      <c r="E520" s="4"/>
      <c r="F520" s="4"/>
      <c r="G520" s="3"/>
      <c r="H520" s="4"/>
      <c r="I520" s="7" t="str">
        <f t="shared" si="11"/>
        <v/>
      </c>
      <c r="J520" s="7"/>
      <c r="K520" s="7"/>
    </row>
    <row r="521" spans="1:11" x14ac:dyDescent="0.25">
      <c r="A521" s="3"/>
      <c r="B521" s="3"/>
      <c r="C521" s="3"/>
      <c r="D521" s="3"/>
      <c r="E521" s="4"/>
      <c r="F521" s="4"/>
      <c r="G521" s="3"/>
      <c r="H521" s="4"/>
      <c r="I521" s="7" t="str">
        <f t="shared" si="11"/>
        <v/>
      </c>
      <c r="J521" s="7"/>
      <c r="K521" s="7"/>
    </row>
    <row r="522" spans="1:11" x14ac:dyDescent="0.25">
      <c r="A522" s="3"/>
      <c r="B522" s="3"/>
      <c r="C522" s="3"/>
      <c r="D522" s="3"/>
      <c r="E522" s="4"/>
      <c r="F522" s="4"/>
      <c r="G522" s="3"/>
      <c r="H522" s="4"/>
      <c r="I522" s="7" t="str">
        <f t="shared" si="11"/>
        <v/>
      </c>
      <c r="J522" s="7"/>
      <c r="K522" s="7"/>
    </row>
    <row r="523" spans="1:11" x14ac:dyDescent="0.25">
      <c r="A523" s="3"/>
      <c r="B523" s="3"/>
      <c r="C523" s="3"/>
      <c r="D523" s="3"/>
      <c r="E523" s="4"/>
      <c r="F523" s="4"/>
      <c r="G523" s="3"/>
      <c r="H523" s="4"/>
      <c r="I523" s="7" t="str">
        <f t="shared" si="11"/>
        <v/>
      </c>
      <c r="J523" s="7"/>
      <c r="K523" s="7"/>
    </row>
    <row r="524" spans="1:11" x14ac:dyDescent="0.25">
      <c r="A524" s="3"/>
      <c r="B524" s="3"/>
      <c r="C524" s="3"/>
      <c r="D524" s="3"/>
      <c r="E524" s="4"/>
      <c r="F524" s="4"/>
      <c r="G524" s="3"/>
      <c r="H524" s="4"/>
      <c r="I524" s="7" t="str">
        <f t="shared" si="11"/>
        <v/>
      </c>
      <c r="J524" s="7"/>
      <c r="K524" s="7"/>
    </row>
    <row r="525" spans="1:11" x14ac:dyDescent="0.25">
      <c r="A525" s="3"/>
      <c r="B525" s="3"/>
      <c r="C525" s="3"/>
      <c r="D525" s="3"/>
      <c r="E525" s="4"/>
      <c r="F525" s="4"/>
      <c r="G525" s="3"/>
      <c r="H525" s="4"/>
      <c r="I525" s="7" t="str">
        <f t="shared" si="11"/>
        <v/>
      </c>
      <c r="J525" s="7"/>
      <c r="K525" s="7"/>
    </row>
    <row r="526" spans="1:11" x14ac:dyDescent="0.25">
      <c r="A526" s="3"/>
      <c r="B526" s="3"/>
      <c r="C526" s="3"/>
      <c r="D526" s="3"/>
      <c r="E526" s="4"/>
      <c r="F526" s="4"/>
      <c r="G526" s="3"/>
      <c r="H526" s="4"/>
      <c r="I526" s="7" t="str">
        <f t="shared" si="11"/>
        <v/>
      </c>
      <c r="J526" s="7"/>
      <c r="K526" s="7"/>
    </row>
    <row r="527" spans="1:11" x14ac:dyDescent="0.25">
      <c r="A527" s="3"/>
      <c r="B527" s="3"/>
      <c r="C527" s="3"/>
      <c r="D527" s="3"/>
      <c r="E527" s="4"/>
      <c r="F527" s="4"/>
      <c r="G527" s="3"/>
      <c r="H527" s="4"/>
      <c r="I527" s="7" t="str">
        <f t="shared" si="11"/>
        <v/>
      </c>
      <c r="J527" s="7"/>
      <c r="K527" s="7"/>
    </row>
    <row r="528" spans="1:11" x14ac:dyDescent="0.25">
      <c r="A528" s="3"/>
      <c r="B528" s="3"/>
      <c r="C528" s="3"/>
      <c r="D528" s="3"/>
      <c r="E528" s="4"/>
      <c r="F528" s="4"/>
      <c r="G528" s="3"/>
      <c r="H528" s="4"/>
      <c r="I528" s="7" t="str">
        <f t="shared" si="11"/>
        <v/>
      </c>
      <c r="J528" s="7"/>
      <c r="K528" s="7"/>
    </row>
    <row r="529" spans="1:11" x14ac:dyDescent="0.25">
      <c r="A529" s="3"/>
      <c r="B529" s="3"/>
      <c r="C529" s="3"/>
      <c r="D529" s="3"/>
      <c r="E529" s="4"/>
      <c r="F529" s="4"/>
      <c r="G529" s="3"/>
      <c r="H529" s="4"/>
      <c r="I529" s="7" t="str">
        <f t="shared" si="11"/>
        <v/>
      </c>
      <c r="J529" s="7"/>
      <c r="K529" s="7"/>
    </row>
    <row r="530" spans="1:11" x14ac:dyDescent="0.25">
      <c r="A530" s="3"/>
      <c r="B530" s="3"/>
      <c r="C530" s="3"/>
      <c r="D530" s="3"/>
      <c r="E530" s="4"/>
      <c r="F530" s="4"/>
      <c r="G530" s="3"/>
      <c r="H530" s="4"/>
      <c r="I530" s="7" t="str">
        <f t="shared" si="11"/>
        <v/>
      </c>
      <c r="J530" s="7"/>
      <c r="K530" s="7"/>
    </row>
    <row r="531" spans="1:11" x14ac:dyDescent="0.25">
      <c r="A531" s="3"/>
      <c r="B531" s="3"/>
      <c r="C531" s="3"/>
      <c r="D531" s="3"/>
      <c r="E531" s="4"/>
      <c r="F531" s="4"/>
      <c r="G531" s="3"/>
      <c r="H531" s="4"/>
      <c r="I531" s="7" t="str">
        <f t="shared" ref="I531:I594" si="12">IF(OR(E531=0,H531=0),"",H531-E531)</f>
        <v/>
      </c>
      <c r="J531" s="7"/>
      <c r="K531" s="7"/>
    </row>
    <row r="532" spans="1:11" x14ac:dyDescent="0.25">
      <c r="A532" s="3"/>
      <c r="B532" s="3"/>
      <c r="C532" s="3"/>
      <c r="D532" s="3"/>
      <c r="E532" s="4"/>
      <c r="F532" s="4"/>
      <c r="G532" s="3"/>
      <c r="H532" s="4"/>
      <c r="I532" s="7" t="str">
        <f t="shared" si="12"/>
        <v/>
      </c>
      <c r="J532" s="7"/>
      <c r="K532" s="7"/>
    </row>
    <row r="533" spans="1:11" x14ac:dyDescent="0.25">
      <c r="A533" s="3"/>
      <c r="B533" s="3"/>
      <c r="C533" s="3"/>
      <c r="D533" s="3"/>
      <c r="E533" s="4"/>
      <c r="F533" s="4"/>
      <c r="G533" s="3"/>
      <c r="H533" s="4"/>
      <c r="I533" s="7" t="str">
        <f t="shared" si="12"/>
        <v/>
      </c>
      <c r="J533" s="7"/>
      <c r="K533" s="7"/>
    </row>
    <row r="534" spans="1:11" x14ac:dyDescent="0.25">
      <c r="A534" s="3"/>
      <c r="B534" s="3"/>
      <c r="C534" s="3"/>
      <c r="D534" s="3"/>
      <c r="E534" s="4"/>
      <c r="F534" s="4"/>
      <c r="G534" s="3"/>
      <c r="H534" s="4"/>
      <c r="I534" s="7" t="str">
        <f t="shared" si="12"/>
        <v/>
      </c>
      <c r="J534" s="7"/>
      <c r="K534" s="7"/>
    </row>
    <row r="535" spans="1:11" x14ac:dyDescent="0.25">
      <c r="A535" s="3"/>
      <c r="B535" s="3"/>
      <c r="C535" s="3"/>
      <c r="D535" s="3"/>
      <c r="E535" s="4"/>
      <c r="F535" s="4"/>
      <c r="G535" s="3"/>
      <c r="H535" s="4"/>
      <c r="I535" s="7" t="str">
        <f t="shared" si="12"/>
        <v/>
      </c>
      <c r="J535" s="7"/>
      <c r="K535" s="7"/>
    </row>
    <row r="536" spans="1:11" x14ac:dyDescent="0.25">
      <c r="A536" s="3"/>
      <c r="B536" s="3"/>
      <c r="C536" s="3"/>
      <c r="D536" s="3"/>
      <c r="E536" s="4"/>
      <c r="F536" s="4"/>
      <c r="G536" s="3"/>
      <c r="H536" s="4"/>
      <c r="I536" s="7" t="str">
        <f t="shared" si="12"/>
        <v/>
      </c>
      <c r="J536" s="7"/>
      <c r="K536" s="7"/>
    </row>
    <row r="537" spans="1:11" x14ac:dyDescent="0.25">
      <c r="A537" s="3"/>
      <c r="B537" s="3"/>
      <c r="C537" s="3"/>
      <c r="D537" s="3"/>
      <c r="E537" s="4"/>
      <c r="F537" s="4"/>
      <c r="G537" s="3"/>
      <c r="H537" s="4"/>
      <c r="I537" s="7" t="str">
        <f t="shared" si="12"/>
        <v/>
      </c>
      <c r="J537" s="7"/>
      <c r="K537" s="7"/>
    </row>
    <row r="538" spans="1:11" x14ac:dyDescent="0.25">
      <c r="A538" s="3"/>
      <c r="B538" s="3"/>
      <c r="C538" s="3"/>
      <c r="D538" s="3"/>
      <c r="E538" s="4"/>
      <c r="F538" s="4"/>
      <c r="G538" s="3"/>
      <c r="H538" s="4"/>
      <c r="I538" s="7" t="str">
        <f t="shared" si="12"/>
        <v/>
      </c>
      <c r="J538" s="7"/>
      <c r="K538" s="7"/>
    </row>
    <row r="539" spans="1:11" x14ac:dyDescent="0.25">
      <c r="A539" s="3"/>
      <c r="B539" s="3"/>
      <c r="C539" s="3"/>
      <c r="D539" s="3"/>
      <c r="E539" s="4"/>
      <c r="F539" s="4"/>
      <c r="G539" s="3"/>
      <c r="H539" s="4"/>
      <c r="I539" s="7" t="str">
        <f t="shared" si="12"/>
        <v/>
      </c>
      <c r="J539" s="7"/>
      <c r="K539" s="7"/>
    </row>
    <row r="540" spans="1:11" x14ac:dyDescent="0.25">
      <c r="A540" s="3"/>
      <c r="B540" s="3"/>
      <c r="C540" s="3"/>
      <c r="D540" s="3"/>
      <c r="E540" s="4"/>
      <c r="F540" s="4"/>
      <c r="G540" s="3"/>
      <c r="H540" s="4"/>
      <c r="I540" s="7" t="str">
        <f t="shared" si="12"/>
        <v/>
      </c>
      <c r="J540" s="7"/>
      <c r="K540" s="7"/>
    </row>
    <row r="541" spans="1:11" x14ac:dyDescent="0.25">
      <c r="A541" s="3"/>
      <c r="B541" s="3"/>
      <c r="C541" s="3"/>
      <c r="D541" s="3"/>
      <c r="E541" s="4"/>
      <c r="F541" s="4"/>
      <c r="G541" s="3"/>
      <c r="H541" s="4"/>
      <c r="I541" s="7" t="str">
        <f t="shared" si="12"/>
        <v/>
      </c>
      <c r="J541" s="7"/>
      <c r="K541" s="7"/>
    </row>
    <row r="542" spans="1:11" x14ac:dyDescent="0.25">
      <c r="A542" s="3"/>
      <c r="B542" s="3"/>
      <c r="C542" s="3"/>
      <c r="D542" s="3"/>
      <c r="E542" s="4"/>
      <c r="F542" s="4"/>
      <c r="G542" s="3"/>
      <c r="H542" s="4"/>
      <c r="I542" s="7" t="str">
        <f t="shared" si="12"/>
        <v/>
      </c>
      <c r="J542" s="7"/>
      <c r="K542" s="7"/>
    </row>
    <row r="543" spans="1:11" x14ac:dyDescent="0.25">
      <c r="A543" s="3"/>
      <c r="B543" s="3"/>
      <c r="C543" s="3"/>
      <c r="D543" s="3"/>
      <c r="E543" s="4"/>
      <c r="F543" s="4"/>
      <c r="G543" s="3"/>
      <c r="H543" s="4"/>
      <c r="I543" s="7" t="str">
        <f t="shared" si="12"/>
        <v/>
      </c>
      <c r="J543" s="7"/>
      <c r="K543" s="7"/>
    </row>
    <row r="544" spans="1:11" x14ac:dyDescent="0.25">
      <c r="A544" s="3"/>
      <c r="B544" s="3"/>
      <c r="C544" s="3"/>
      <c r="D544" s="3"/>
      <c r="E544" s="4"/>
      <c r="F544" s="4"/>
      <c r="G544" s="3"/>
      <c r="H544" s="4"/>
      <c r="I544" s="7" t="str">
        <f t="shared" si="12"/>
        <v/>
      </c>
      <c r="J544" s="7"/>
      <c r="K544" s="7"/>
    </row>
    <row r="545" spans="1:11" x14ac:dyDescent="0.25">
      <c r="A545" s="3"/>
      <c r="B545" s="3"/>
      <c r="C545" s="3"/>
      <c r="D545" s="3"/>
      <c r="E545" s="4"/>
      <c r="F545" s="4"/>
      <c r="G545" s="3"/>
      <c r="H545" s="4"/>
      <c r="I545" s="7" t="str">
        <f t="shared" si="12"/>
        <v/>
      </c>
      <c r="J545" s="7"/>
      <c r="K545" s="7"/>
    </row>
    <row r="546" spans="1:11" x14ac:dyDescent="0.25">
      <c r="A546" s="3"/>
      <c r="B546" s="3"/>
      <c r="C546" s="3"/>
      <c r="D546" s="3"/>
      <c r="E546" s="4"/>
      <c r="F546" s="4"/>
      <c r="G546" s="3"/>
      <c r="H546" s="4"/>
      <c r="I546" s="7" t="str">
        <f t="shared" si="12"/>
        <v/>
      </c>
      <c r="J546" s="7"/>
      <c r="K546" s="7"/>
    </row>
    <row r="547" spans="1:11" x14ac:dyDescent="0.25">
      <c r="A547" s="3"/>
      <c r="B547" s="3"/>
      <c r="C547" s="3"/>
      <c r="D547" s="3"/>
      <c r="E547" s="4"/>
      <c r="F547" s="4"/>
      <c r="G547" s="3"/>
      <c r="H547" s="4"/>
      <c r="I547" s="7" t="str">
        <f t="shared" si="12"/>
        <v/>
      </c>
      <c r="J547" s="7"/>
      <c r="K547" s="7"/>
    </row>
    <row r="548" spans="1:11" x14ac:dyDescent="0.25">
      <c r="A548" s="3"/>
      <c r="B548" s="3"/>
      <c r="C548" s="3"/>
      <c r="D548" s="3"/>
      <c r="E548" s="4"/>
      <c r="F548" s="4"/>
      <c r="G548" s="3"/>
      <c r="H548" s="4"/>
      <c r="I548" s="7" t="str">
        <f t="shared" si="12"/>
        <v/>
      </c>
      <c r="J548" s="7"/>
      <c r="K548" s="7"/>
    </row>
    <row r="549" spans="1:11" x14ac:dyDescent="0.25">
      <c r="A549" s="3"/>
      <c r="B549" s="3"/>
      <c r="C549" s="3"/>
      <c r="D549" s="3"/>
      <c r="E549" s="4"/>
      <c r="F549" s="4"/>
      <c r="G549" s="3"/>
      <c r="H549" s="4"/>
      <c r="I549" s="7" t="str">
        <f t="shared" si="12"/>
        <v/>
      </c>
      <c r="J549" s="7"/>
      <c r="K549" s="7"/>
    </row>
    <row r="550" spans="1:11" x14ac:dyDescent="0.25">
      <c r="A550" s="3"/>
      <c r="B550" s="3"/>
      <c r="C550" s="3"/>
      <c r="D550" s="3"/>
      <c r="E550" s="4"/>
      <c r="F550" s="4"/>
      <c r="G550" s="3"/>
      <c r="H550" s="4"/>
      <c r="I550" s="7" t="str">
        <f t="shared" si="12"/>
        <v/>
      </c>
      <c r="J550" s="7"/>
      <c r="K550" s="7"/>
    </row>
    <row r="551" spans="1:11" x14ac:dyDescent="0.25">
      <c r="A551" s="3"/>
      <c r="B551" s="3"/>
      <c r="C551" s="3"/>
      <c r="D551" s="3"/>
      <c r="E551" s="4"/>
      <c r="F551" s="4"/>
      <c r="G551" s="3"/>
      <c r="H551" s="4"/>
      <c r="I551" s="7" t="str">
        <f t="shared" si="12"/>
        <v/>
      </c>
      <c r="J551" s="7"/>
      <c r="K551" s="7"/>
    </row>
    <row r="552" spans="1:11" x14ac:dyDescent="0.25">
      <c r="A552" s="3"/>
      <c r="B552" s="3"/>
      <c r="C552" s="3"/>
      <c r="D552" s="3"/>
      <c r="E552" s="4"/>
      <c r="F552" s="4"/>
      <c r="G552" s="3"/>
      <c r="H552" s="4"/>
      <c r="I552" s="7" t="str">
        <f t="shared" si="12"/>
        <v/>
      </c>
      <c r="J552" s="7"/>
      <c r="K552" s="7"/>
    </row>
    <row r="553" spans="1:11" x14ac:dyDescent="0.25">
      <c r="A553" s="3"/>
      <c r="B553" s="3"/>
      <c r="C553" s="3"/>
      <c r="D553" s="3"/>
      <c r="E553" s="4"/>
      <c r="F553" s="4"/>
      <c r="G553" s="3"/>
      <c r="H553" s="4"/>
      <c r="I553" s="7" t="str">
        <f t="shared" si="12"/>
        <v/>
      </c>
      <c r="J553" s="7"/>
      <c r="K553" s="7"/>
    </row>
    <row r="554" spans="1:11" x14ac:dyDescent="0.25">
      <c r="A554" s="3"/>
      <c r="B554" s="3"/>
      <c r="C554" s="3"/>
      <c r="D554" s="3"/>
      <c r="E554" s="4"/>
      <c r="F554" s="4"/>
      <c r="G554" s="3"/>
      <c r="H554" s="4"/>
      <c r="I554" s="7" t="str">
        <f t="shared" si="12"/>
        <v/>
      </c>
      <c r="J554" s="7"/>
      <c r="K554" s="7"/>
    </row>
    <row r="555" spans="1:11" x14ac:dyDescent="0.25">
      <c r="A555" s="3"/>
      <c r="B555" s="3"/>
      <c r="C555" s="3"/>
      <c r="D555" s="3"/>
      <c r="E555" s="4"/>
      <c r="F555" s="4"/>
      <c r="G555" s="3"/>
      <c r="H555" s="4"/>
      <c r="I555" s="7" t="str">
        <f t="shared" si="12"/>
        <v/>
      </c>
      <c r="J555" s="7"/>
      <c r="K555" s="7"/>
    </row>
    <row r="556" spans="1:11" x14ac:dyDescent="0.25">
      <c r="A556" s="3"/>
      <c r="B556" s="3"/>
      <c r="C556" s="3"/>
      <c r="D556" s="3"/>
      <c r="E556" s="4"/>
      <c r="F556" s="4"/>
      <c r="G556" s="3"/>
      <c r="H556" s="4"/>
      <c r="I556" s="7" t="str">
        <f t="shared" si="12"/>
        <v/>
      </c>
      <c r="J556" s="7"/>
      <c r="K556" s="7"/>
    </row>
    <row r="557" spans="1:11" x14ac:dyDescent="0.25">
      <c r="A557" s="3"/>
      <c r="B557" s="3"/>
      <c r="C557" s="3"/>
      <c r="D557" s="3"/>
      <c r="E557" s="4"/>
      <c r="F557" s="4"/>
      <c r="G557" s="3"/>
      <c r="H557" s="4"/>
      <c r="I557" s="7" t="str">
        <f t="shared" si="12"/>
        <v/>
      </c>
      <c r="J557" s="7"/>
      <c r="K557" s="7"/>
    </row>
    <row r="558" spans="1:11" x14ac:dyDescent="0.25">
      <c r="A558" s="3"/>
      <c r="B558" s="3"/>
      <c r="C558" s="3"/>
      <c r="D558" s="3"/>
      <c r="E558" s="4"/>
      <c r="F558" s="4"/>
      <c r="G558" s="3"/>
      <c r="H558" s="4"/>
      <c r="I558" s="7" t="str">
        <f t="shared" si="12"/>
        <v/>
      </c>
      <c r="J558" s="7"/>
      <c r="K558" s="7"/>
    </row>
    <row r="559" spans="1:11" x14ac:dyDescent="0.25">
      <c r="A559" s="3"/>
      <c r="B559" s="3"/>
      <c r="C559" s="3"/>
      <c r="D559" s="3"/>
      <c r="E559" s="4"/>
      <c r="F559" s="4"/>
      <c r="G559" s="3"/>
      <c r="H559" s="4"/>
      <c r="I559" s="7" t="str">
        <f t="shared" si="12"/>
        <v/>
      </c>
      <c r="J559" s="7"/>
      <c r="K559" s="7"/>
    </row>
    <row r="560" spans="1:11" x14ac:dyDescent="0.25">
      <c r="A560" s="3"/>
      <c r="B560" s="3"/>
      <c r="C560" s="3"/>
      <c r="D560" s="3"/>
      <c r="E560" s="4"/>
      <c r="F560" s="4"/>
      <c r="G560" s="3"/>
      <c r="H560" s="4"/>
      <c r="I560" s="7" t="str">
        <f t="shared" si="12"/>
        <v/>
      </c>
      <c r="J560" s="7"/>
      <c r="K560" s="7"/>
    </row>
    <row r="561" spans="1:11" x14ac:dyDescent="0.25">
      <c r="A561" s="3"/>
      <c r="B561" s="3"/>
      <c r="C561" s="3"/>
      <c r="D561" s="3"/>
      <c r="E561" s="4"/>
      <c r="F561" s="4"/>
      <c r="G561" s="3"/>
      <c r="H561" s="4"/>
      <c r="I561" s="7" t="str">
        <f t="shared" si="12"/>
        <v/>
      </c>
      <c r="J561" s="7"/>
      <c r="K561" s="7"/>
    </row>
    <row r="562" spans="1:11" x14ac:dyDescent="0.25">
      <c r="A562" s="3"/>
      <c r="B562" s="3"/>
      <c r="C562" s="3"/>
      <c r="D562" s="3"/>
      <c r="E562" s="4"/>
      <c r="F562" s="4"/>
      <c r="G562" s="3"/>
      <c r="H562" s="4"/>
      <c r="I562" s="7" t="str">
        <f t="shared" si="12"/>
        <v/>
      </c>
      <c r="J562" s="7"/>
      <c r="K562" s="7"/>
    </row>
    <row r="563" spans="1:11" x14ac:dyDescent="0.25">
      <c r="A563" s="3"/>
      <c r="B563" s="3"/>
      <c r="C563" s="3"/>
      <c r="D563" s="3"/>
      <c r="E563" s="4"/>
      <c r="F563" s="4"/>
      <c r="G563" s="3"/>
      <c r="H563" s="4"/>
      <c r="I563" s="7" t="str">
        <f t="shared" si="12"/>
        <v/>
      </c>
      <c r="J563" s="7"/>
      <c r="K563" s="7"/>
    </row>
    <row r="564" spans="1:11" x14ac:dyDescent="0.25">
      <c r="A564" s="3"/>
      <c r="B564" s="3"/>
      <c r="C564" s="3"/>
      <c r="D564" s="3"/>
      <c r="E564" s="4"/>
      <c r="F564" s="4"/>
      <c r="G564" s="3"/>
      <c r="H564" s="4"/>
      <c r="I564" s="7" t="str">
        <f t="shared" si="12"/>
        <v/>
      </c>
      <c r="J564" s="7"/>
      <c r="K564" s="7"/>
    </row>
    <row r="565" spans="1:11" x14ac:dyDescent="0.25">
      <c r="A565" s="3"/>
      <c r="B565" s="3"/>
      <c r="C565" s="3"/>
      <c r="D565" s="3"/>
      <c r="E565" s="4"/>
      <c r="F565" s="4"/>
      <c r="G565" s="3"/>
      <c r="H565" s="4"/>
      <c r="I565" s="7" t="str">
        <f t="shared" si="12"/>
        <v/>
      </c>
      <c r="J565" s="7"/>
      <c r="K565" s="7"/>
    </row>
    <row r="566" spans="1:11" x14ac:dyDescent="0.25">
      <c r="A566" s="3"/>
      <c r="B566" s="3"/>
      <c r="C566" s="3"/>
      <c r="D566" s="3"/>
      <c r="E566" s="4"/>
      <c r="F566" s="4"/>
      <c r="G566" s="3"/>
      <c r="H566" s="4"/>
      <c r="I566" s="7" t="str">
        <f t="shared" si="12"/>
        <v/>
      </c>
      <c r="J566" s="7"/>
      <c r="K566" s="7"/>
    </row>
    <row r="567" spans="1:11" x14ac:dyDescent="0.25">
      <c r="A567" s="3"/>
      <c r="B567" s="3"/>
      <c r="C567" s="3"/>
      <c r="D567" s="3"/>
      <c r="E567" s="4"/>
      <c r="F567" s="4"/>
      <c r="G567" s="3"/>
      <c r="H567" s="4"/>
      <c r="I567" s="7" t="str">
        <f t="shared" si="12"/>
        <v/>
      </c>
      <c r="J567" s="7"/>
      <c r="K567" s="7"/>
    </row>
    <row r="568" spans="1:11" x14ac:dyDescent="0.25">
      <c r="A568" s="3"/>
      <c r="B568" s="3"/>
      <c r="C568" s="3"/>
      <c r="D568" s="3"/>
      <c r="E568" s="4"/>
      <c r="F568" s="4"/>
      <c r="G568" s="3"/>
      <c r="H568" s="4"/>
      <c r="I568" s="7" t="str">
        <f t="shared" si="12"/>
        <v/>
      </c>
      <c r="J568" s="7"/>
      <c r="K568" s="7"/>
    </row>
    <row r="569" spans="1:11" x14ac:dyDescent="0.25">
      <c r="A569" s="3"/>
      <c r="B569" s="3"/>
      <c r="C569" s="3"/>
      <c r="D569" s="3"/>
      <c r="E569" s="4"/>
      <c r="F569" s="4"/>
      <c r="G569" s="3"/>
      <c r="H569" s="4"/>
      <c r="I569" s="7" t="str">
        <f t="shared" si="12"/>
        <v/>
      </c>
      <c r="J569" s="7"/>
      <c r="K569" s="7"/>
    </row>
    <row r="570" spans="1:11" x14ac:dyDescent="0.25">
      <c r="A570" s="3"/>
      <c r="B570" s="3"/>
      <c r="C570" s="3"/>
      <c r="D570" s="3"/>
      <c r="E570" s="4"/>
      <c r="F570" s="4"/>
      <c r="G570" s="3"/>
      <c r="H570" s="4"/>
      <c r="I570" s="7" t="str">
        <f t="shared" si="12"/>
        <v/>
      </c>
      <c r="J570" s="7"/>
      <c r="K570" s="7"/>
    </row>
    <row r="571" spans="1:11" x14ac:dyDescent="0.25">
      <c r="A571" s="3"/>
      <c r="B571" s="3"/>
      <c r="C571" s="3"/>
      <c r="D571" s="3"/>
      <c r="E571" s="4"/>
      <c r="F571" s="4"/>
      <c r="G571" s="3"/>
      <c r="H571" s="4"/>
      <c r="I571" s="7" t="str">
        <f t="shared" si="12"/>
        <v/>
      </c>
      <c r="J571" s="7"/>
      <c r="K571" s="7"/>
    </row>
    <row r="572" spans="1:11" x14ac:dyDescent="0.25">
      <c r="A572" s="3"/>
      <c r="B572" s="3"/>
      <c r="C572" s="3"/>
      <c r="D572" s="3"/>
      <c r="E572" s="4"/>
      <c r="F572" s="4"/>
      <c r="G572" s="3"/>
      <c r="H572" s="4"/>
      <c r="I572" s="7" t="str">
        <f t="shared" si="12"/>
        <v/>
      </c>
      <c r="J572" s="7"/>
      <c r="K572" s="7"/>
    </row>
    <row r="573" spans="1:11" x14ac:dyDescent="0.25">
      <c r="A573" s="3"/>
      <c r="B573" s="3"/>
      <c r="C573" s="3"/>
      <c r="D573" s="3"/>
      <c r="E573" s="4"/>
      <c r="F573" s="4"/>
      <c r="G573" s="3"/>
      <c r="H573" s="4"/>
      <c r="I573" s="7" t="str">
        <f t="shared" si="12"/>
        <v/>
      </c>
      <c r="J573" s="7"/>
      <c r="K573" s="7"/>
    </row>
    <row r="574" spans="1:11" x14ac:dyDescent="0.25">
      <c r="A574" s="3"/>
      <c r="B574" s="3"/>
      <c r="C574" s="3"/>
      <c r="D574" s="3"/>
      <c r="E574" s="4"/>
      <c r="F574" s="4"/>
      <c r="G574" s="3"/>
      <c r="H574" s="4"/>
      <c r="I574" s="7" t="str">
        <f t="shared" si="12"/>
        <v/>
      </c>
      <c r="J574" s="7"/>
      <c r="K574" s="7"/>
    </row>
    <row r="575" spans="1:11" x14ac:dyDescent="0.25">
      <c r="A575" s="3"/>
      <c r="B575" s="3"/>
      <c r="C575" s="3"/>
      <c r="D575" s="3"/>
      <c r="E575" s="4"/>
      <c r="F575" s="4"/>
      <c r="G575" s="3"/>
      <c r="H575" s="4"/>
      <c r="I575" s="7" t="str">
        <f t="shared" si="12"/>
        <v/>
      </c>
      <c r="J575" s="7"/>
      <c r="K575" s="7"/>
    </row>
    <row r="576" spans="1:11" x14ac:dyDescent="0.25">
      <c r="A576" s="3"/>
      <c r="B576" s="3"/>
      <c r="C576" s="3"/>
      <c r="D576" s="3"/>
      <c r="E576" s="4"/>
      <c r="F576" s="4"/>
      <c r="G576" s="3"/>
      <c r="H576" s="4"/>
      <c r="I576" s="7" t="str">
        <f t="shared" si="12"/>
        <v/>
      </c>
      <c r="J576" s="7"/>
      <c r="K576" s="7"/>
    </row>
    <row r="577" spans="1:11" x14ac:dyDescent="0.25">
      <c r="A577" s="3"/>
      <c r="B577" s="3"/>
      <c r="C577" s="3"/>
      <c r="D577" s="3"/>
      <c r="E577" s="4"/>
      <c r="F577" s="4"/>
      <c r="G577" s="3"/>
      <c r="H577" s="4"/>
      <c r="I577" s="7" t="str">
        <f t="shared" si="12"/>
        <v/>
      </c>
      <c r="J577" s="7"/>
      <c r="K577" s="7"/>
    </row>
    <row r="578" spans="1:11" x14ac:dyDescent="0.25">
      <c r="A578" s="3"/>
      <c r="B578" s="3"/>
      <c r="C578" s="3"/>
      <c r="D578" s="3"/>
      <c r="E578" s="4"/>
      <c r="F578" s="4"/>
      <c r="G578" s="3"/>
      <c r="H578" s="4"/>
      <c r="I578" s="7" t="str">
        <f t="shared" si="12"/>
        <v/>
      </c>
      <c r="J578" s="7"/>
      <c r="K578" s="7"/>
    </row>
    <row r="579" spans="1:11" x14ac:dyDescent="0.25">
      <c r="A579" s="3"/>
      <c r="B579" s="3"/>
      <c r="C579" s="3"/>
      <c r="D579" s="3"/>
      <c r="E579" s="4"/>
      <c r="F579" s="4"/>
      <c r="G579" s="3"/>
      <c r="H579" s="4"/>
      <c r="I579" s="7" t="str">
        <f t="shared" si="12"/>
        <v/>
      </c>
      <c r="J579" s="7"/>
      <c r="K579" s="7"/>
    </row>
    <row r="580" spans="1:11" x14ac:dyDescent="0.25">
      <c r="A580" s="3"/>
      <c r="B580" s="3"/>
      <c r="C580" s="3"/>
      <c r="D580" s="3"/>
      <c r="E580" s="4"/>
      <c r="F580" s="4"/>
      <c r="G580" s="3"/>
      <c r="H580" s="4"/>
      <c r="I580" s="7" t="str">
        <f t="shared" si="12"/>
        <v/>
      </c>
      <c r="J580" s="7"/>
      <c r="K580" s="7"/>
    </row>
    <row r="581" spans="1:11" x14ac:dyDescent="0.25">
      <c r="A581" s="3"/>
      <c r="B581" s="3"/>
      <c r="C581" s="3"/>
      <c r="D581" s="3"/>
      <c r="E581" s="4"/>
      <c r="F581" s="4"/>
      <c r="G581" s="3"/>
      <c r="H581" s="4"/>
      <c r="I581" s="7" t="str">
        <f t="shared" si="12"/>
        <v/>
      </c>
      <c r="J581" s="7"/>
      <c r="K581" s="7"/>
    </row>
    <row r="582" spans="1:11" x14ac:dyDescent="0.25">
      <c r="A582" s="3"/>
      <c r="B582" s="3"/>
      <c r="C582" s="3"/>
      <c r="D582" s="3"/>
      <c r="E582" s="4"/>
      <c r="F582" s="4"/>
      <c r="G582" s="3"/>
      <c r="H582" s="4"/>
      <c r="I582" s="7" t="str">
        <f t="shared" si="12"/>
        <v/>
      </c>
      <c r="J582" s="7"/>
      <c r="K582" s="7"/>
    </row>
    <row r="583" spans="1:11" x14ac:dyDescent="0.25">
      <c r="A583" s="3"/>
      <c r="B583" s="3"/>
      <c r="C583" s="3"/>
      <c r="D583" s="3"/>
      <c r="E583" s="4"/>
      <c r="F583" s="4"/>
      <c r="G583" s="3"/>
      <c r="H583" s="4"/>
      <c r="I583" s="7" t="str">
        <f t="shared" si="12"/>
        <v/>
      </c>
      <c r="J583" s="7"/>
      <c r="K583" s="7"/>
    </row>
    <row r="584" spans="1:11" x14ac:dyDescent="0.25">
      <c r="A584" s="3"/>
      <c r="B584" s="3"/>
      <c r="C584" s="3"/>
      <c r="D584" s="3"/>
      <c r="E584" s="4"/>
      <c r="F584" s="4"/>
      <c r="G584" s="3"/>
      <c r="H584" s="4"/>
      <c r="I584" s="7" t="str">
        <f t="shared" si="12"/>
        <v/>
      </c>
      <c r="J584" s="7"/>
      <c r="K584" s="7"/>
    </row>
    <row r="585" spans="1:11" x14ac:dyDescent="0.25">
      <c r="A585" s="3"/>
      <c r="B585" s="3"/>
      <c r="C585" s="3"/>
      <c r="D585" s="3"/>
      <c r="E585" s="4"/>
      <c r="F585" s="4"/>
      <c r="G585" s="3"/>
      <c r="H585" s="4"/>
      <c r="I585" s="7" t="str">
        <f t="shared" si="12"/>
        <v/>
      </c>
      <c r="J585" s="7"/>
      <c r="K585" s="7"/>
    </row>
    <row r="586" spans="1:11" x14ac:dyDescent="0.25">
      <c r="A586" s="3"/>
      <c r="B586" s="3"/>
      <c r="C586" s="3"/>
      <c r="D586" s="3"/>
      <c r="E586" s="4"/>
      <c r="F586" s="4"/>
      <c r="G586" s="3"/>
      <c r="H586" s="4"/>
      <c r="I586" s="7" t="str">
        <f t="shared" si="12"/>
        <v/>
      </c>
      <c r="J586" s="7"/>
      <c r="K586" s="7"/>
    </row>
    <row r="587" spans="1:11" x14ac:dyDescent="0.25">
      <c r="A587" s="3"/>
      <c r="B587" s="3"/>
      <c r="C587" s="3"/>
      <c r="D587" s="3"/>
      <c r="E587" s="4"/>
      <c r="F587" s="4"/>
      <c r="G587" s="3"/>
      <c r="H587" s="4"/>
      <c r="I587" s="7" t="str">
        <f t="shared" si="12"/>
        <v/>
      </c>
      <c r="J587" s="7"/>
      <c r="K587" s="7"/>
    </row>
    <row r="588" spans="1:11" x14ac:dyDescent="0.25">
      <c r="A588" s="3"/>
      <c r="B588" s="3"/>
      <c r="C588" s="3"/>
      <c r="D588" s="3"/>
      <c r="E588" s="4"/>
      <c r="F588" s="4"/>
      <c r="G588" s="3"/>
      <c r="H588" s="4"/>
      <c r="I588" s="7" t="str">
        <f t="shared" si="12"/>
        <v/>
      </c>
      <c r="J588" s="7"/>
      <c r="K588" s="7"/>
    </row>
    <row r="589" spans="1:11" x14ac:dyDescent="0.25">
      <c r="A589" s="3"/>
      <c r="B589" s="3"/>
      <c r="C589" s="3"/>
      <c r="D589" s="3"/>
      <c r="E589" s="4"/>
      <c r="F589" s="4"/>
      <c r="G589" s="3"/>
      <c r="H589" s="4"/>
      <c r="I589" s="7" t="str">
        <f t="shared" si="12"/>
        <v/>
      </c>
      <c r="J589" s="7"/>
      <c r="K589" s="7"/>
    </row>
    <row r="590" spans="1:11" x14ac:dyDescent="0.25">
      <c r="A590" s="3"/>
      <c r="B590" s="3"/>
      <c r="C590" s="3"/>
      <c r="D590" s="3"/>
      <c r="E590" s="4"/>
      <c r="F590" s="4"/>
      <c r="G590" s="3"/>
      <c r="H590" s="4"/>
      <c r="I590" s="7" t="str">
        <f t="shared" si="12"/>
        <v/>
      </c>
      <c r="J590" s="7"/>
      <c r="K590" s="7"/>
    </row>
    <row r="591" spans="1:11" x14ac:dyDescent="0.25">
      <c r="A591" s="3"/>
      <c r="B591" s="3"/>
      <c r="C591" s="3"/>
      <c r="D591" s="3"/>
      <c r="E591" s="4"/>
      <c r="F591" s="4"/>
      <c r="G591" s="3"/>
      <c r="H591" s="4"/>
      <c r="I591" s="7" t="str">
        <f t="shared" si="12"/>
        <v/>
      </c>
      <c r="J591" s="7"/>
      <c r="K591" s="7"/>
    </row>
    <row r="592" spans="1:11" x14ac:dyDescent="0.25">
      <c r="A592" s="3"/>
      <c r="B592" s="3"/>
      <c r="C592" s="3"/>
      <c r="D592" s="3"/>
      <c r="E592" s="4"/>
      <c r="F592" s="4"/>
      <c r="G592" s="3"/>
      <c r="H592" s="4"/>
      <c r="I592" s="7" t="str">
        <f t="shared" si="12"/>
        <v/>
      </c>
      <c r="J592" s="7"/>
      <c r="K592" s="7"/>
    </row>
    <row r="593" spans="1:11" x14ac:dyDescent="0.25">
      <c r="A593" s="3"/>
      <c r="B593" s="3"/>
      <c r="C593" s="3"/>
      <c r="D593" s="3"/>
      <c r="E593" s="4"/>
      <c r="F593" s="4"/>
      <c r="G593" s="3"/>
      <c r="H593" s="4"/>
      <c r="I593" s="7" t="str">
        <f t="shared" si="12"/>
        <v/>
      </c>
      <c r="J593" s="7"/>
      <c r="K593" s="7"/>
    </row>
    <row r="594" spans="1:11" x14ac:dyDescent="0.25">
      <c r="A594" s="3"/>
      <c r="B594" s="3"/>
      <c r="C594" s="3"/>
      <c r="D594" s="3"/>
      <c r="E594" s="4"/>
      <c r="F594" s="4"/>
      <c r="G594" s="3"/>
      <c r="H594" s="4"/>
      <c r="I594" s="7" t="str">
        <f t="shared" si="12"/>
        <v/>
      </c>
      <c r="J594" s="7"/>
      <c r="K594" s="7"/>
    </row>
    <row r="595" spans="1:11" x14ac:dyDescent="0.25">
      <c r="A595" s="3"/>
      <c r="B595" s="3"/>
      <c r="C595" s="3"/>
      <c r="D595" s="3"/>
      <c r="E595" s="4"/>
      <c r="F595" s="4"/>
      <c r="G595" s="3"/>
      <c r="H595" s="4"/>
      <c r="I595" s="7" t="str">
        <f t="shared" ref="I595:I658" si="13">IF(OR(E595=0,H595=0),"",H595-E595)</f>
        <v/>
      </c>
      <c r="J595" s="7"/>
      <c r="K595" s="7"/>
    </row>
    <row r="596" spans="1:11" x14ac:dyDescent="0.25">
      <c r="A596" s="3"/>
      <c r="B596" s="3"/>
      <c r="C596" s="3"/>
      <c r="D596" s="3"/>
      <c r="E596" s="4"/>
      <c r="F596" s="4"/>
      <c r="G596" s="3"/>
      <c r="H596" s="4"/>
      <c r="I596" s="7" t="str">
        <f t="shared" si="13"/>
        <v/>
      </c>
      <c r="J596" s="7"/>
      <c r="K596" s="7"/>
    </row>
    <row r="597" spans="1:11" x14ac:dyDescent="0.25">
      <c r="A597" s="3"/>
      <c r="B597" s="3"/>
      <c r="C597" s="3"/>
      <c r="D597" s="3"/>
      <c r="E597" s="4"/>
      <c r="F597" s="4"/>
      <c r="G597" s="3"/>
      <c r="H597" s="4"/>
      <c r="I597" s="7" t="str">
        <f t="shared" si="13"/>
        <v/>
      </c>
      <c r="J597" s="7"/>
      <c r="K597" s="7"/>
    </row>
    <row r="598" spans="1:11" x14ac:dyDescent="0.25">
      <c r="A598" s="3"/>
      <c r="B598" s="3"/>
      <c r="C598" s="3"/>
      <c r="D598" s="3"/>
      <c r="E598" s="4"/>
      <c r="F598" s="4"/>
      <c r="G598" s="3"/>
      <c r="H598" s="4"/>
      <c r="I598" s="7" t="str">
        <f t="shared" si="13"/>
        <v/>
      </c>
      <c r="J598" s="7"/>
      <c r="K598" s="7"/>
    </row>
    <row r="599" spans="1:11" x14ac:dyDescent="0.25">
      <c r="A599" s="3"/>
      <c r="B599" s="3"/>
      <c r="C599" s="3"/>
      <c r="D599" s="3"/>
      <c r="E599" s="4"/>
      <c r="F599" s="4"/>
      <c r="G599" s="3"/>
      <c r="H599" s="4"/>
      <c r="I599" s="7" t="str">
        <f t="shared" si="13"/>
        <v/>
      </c>
      <c r="J599" s="7"/>
      <c r="K599" s="7"/>
    </row>
    <row r="600" spans="1:11" x14ac:dyDescent="0.25">
      <c r="A600" s="3"/>
      <c r="B600" s="3"/>
      <c r="C600" s="3"/>
      <c r="D600" s="3"/>
      <c r="E600" s="4"/>
      <c r="F600" s="4"/>
      <c r="G600" s="3"/>
      <c r="H600" s="4"/>
      <c r="I600" s="7" t="str">
        <f t="shared" si="13"/>
        <v/>
      </c>
      <c r="J600" s="7"/>
      <c r="K600" s="7"/>
    </row>
    <row r="601" spans="1:11" x14ac:dyDescent="0.25">
      <c r="A601" s="3"/>
      <c r="B601" s="3"/>
      <c r="C601" s="3"/>
      <c r="D601" s="3"/>
      <c r="E601" s="4"/>
      <c r="F601" s="4"/>
      <c r="G601" s="3"/>
      <c r="H601" s="4"/>
      <c r="I601" s="7" t="str">
        <f t="shared" si="13"/>
        <v/>
      </c>
      <c r="J601" s="7"/>
      <c r="K601" s="7"/>
    </row>
    <row r="602" spans="1:11" x14ac:dyDescent="0.25">
      <c r="A602" s="3"/>
      <c r="B602" s="3"/>
      <c r="C602" s="3"/>
      <c r="D602" s="3"/>
      <c r="E602" s="4"/>
      <c r="F602" s="4"/>
      <c r="G602" s="3"/>
      <c r="H602" s="4"/>
      <c r="I602" s="7" t="str">
        <f t="shared" si="13"/>
        <v/>
      </c>
      <c r="J602" s="7"/>
      <c r="K602" s="7"/>
    </row>
    <row r="603" spans="1:11" x14ac:dyDescent="0.25">
      <c r="A603" s="3"/>
      <c r="B603" s="3"/>
      <c r="C603" s="3"/>
      <c r="D603" s="3"/>
      <c r="E603" s="4"/>
      <c r="F603" s="4"/>
      <c r="G603" s="3"/>
      <c r="H603" s="4"/>
      <c r="I603" s="7" t="str">
        <f t="shared" si="13"/>
        <v/>
      </c>
      <c r="J603" s="7"/>
      <c r="K603" s="7"/>
    </row>
    <row r="604" spans="1:11" x14ac:dyDescent="0.25">
      <c r="A604" s="3"/>
      <c r="B604" s="3"/>
      <c r="C604" s="3"/>
      <c r="D604" s="3"/>
      <c r="E604" s="4"/>
      <c r="F604" s="4"/>
      <c r="G604" s="3"/>
      <c r="H604" s="4"/>
      <c r="I604" s="7" t="str">
        <f t="shared" si="13"/>
        <v/>
      </c>
      <c r="J604" s="7"/>
      <c r="K604" s="7"/>
    </row>
    <row r="605" spans="1:11" x14ac:dyDescent="0.25">
      <c r="A605" s="3"/>
      <c r="B605" s="3"/>
      <c r="C605" s="3"/>
      <c r="D605" s="3"/>
      <c r="E605" s="4"/>
      <c r="F605" s="4"/>
      <c r="G605" s="3"/>
      <c r="H605" s="4"/>
      <c r="I605" s="7" t="str">
        <f t="shared" si="13"/>
        <v/>
      </c>
      <c r="J605" s="7"/>
      <c r="K605" s="7"/>
    </row>
    <row r="606" spans="1:11" x14ac:dyDescent="0.25">
      <c r="A606" s="3"/>
      <c r="B606" s="3"/>
      <c r="C606" s="3"/>
      <c r="D606" s="3"/>
      <c r="E606" s="4"/>
      <c r="F606" s="4"/>
      <c r="G606" s="3"/>
      <c r="H606" s="4"/>
      <c r="I606" s="7" t="str">
        <f t="shared" si="13"/>
        <v/>
      </c>
      <c r="J606" s="7"/>
      <c r="K606" s="7"/>
    </row>
    <row r="607" spans="1:11" x14ac:dyDescent="0.25">
      <c r="A607" s="3"/>
      <c r="B607" s="3"/>
      <c r="C607" s="3"/>
      <c r="D607" s="3"/>
      <c r="E607" s="4"/>
      <c r="F607" s="4"/>
      <c r="G607" s="3"/>
      <c r="H607" s="4"/>
      <c r="I607" s="7" t="str">
        <f t="shared" si="13"/>
        <v/>
      </c>
      <c r="J607" s="7"/>
      <c r="K607" s="7"/>
    </row>
    <row r="608" spans="1:11" x14ac:dyDescent="0.25">
      <c r="A608" s="3"/>
      <c r="B608" s="3"/>
      <c r="C608" s="3"/>
      <c r="D608" s="3"/>
      <c r="E608" s="4"/>
      <c r="F608" s="4"/>
      <c r="G608" s="3"/>
      <c r="H608" s="4"/>
      <c r="I608" s="7" t="str">
        <f t="shared" si="13"/>
        <v/>
      </c>
      <c r="J608" s="7"/>
      <c r="K608" s="7"/>
    </row>
    <row r="609" spans="1:11" x14ac:dyDescent="0.25">
      <c r="A609" s="3"/>
      <c r="B609" s="3"/>
      <c r="C609" s="3"/>
      <c r="D609" s="3"/>
      <c r="E609" s="4"/>
      <c r="F609" s="4"/>
      <c r="G609" s="3"/>
      <c r="H609" s="4"/>
      <c r="I609" s="7" t="str">
        <f t="shared" si="13"/>
        <v/>
      </c>
      <c r="J609" s="7"/>
      <c r="K609" s="7"/>
    </row>
    <row r="610" spans="1:11" x14ac:dyDescent="0.25">
      <c r="A610" s="3"/>
      <c r="B610" s="3"/>
      <c r="C610" s="3"/>
      <c r="D610" s="3"/>
      <c r="E610" s="4"/>
      <c r="F610" s="4"/>
      <c r="G610" s="3"/>
      <c r="H610" s="4"/>
      <c r="I610" s="7" t="str">
        <f t="shared" si="13"/>
        <v/>
      </c>
      <c r="J610" s="7"/>
      <c r="K610" s="7"/>
    </row>
    <row r="611" spans="1:11" x14ac:dyDescent="0.25">
      <c r="A611" s="3"/>
      <c r="B611" s="3"/>
      <c r="C611" s="3"/>
      <c r="D611" s="3"/>
      <c r="E611" s="4"/>
      <c r="F611" s="4"/>
      <c r="G611" s="3"/>
      <c r="H611" s="4"/>
      <c r="I611" s="7" t="str">
        <f t="shared" si="13"/>
        <v/>
      </c>
      <c r="J611" s="7"/>
      <c r="K611" s="7"/>
    </row>
    <row r="612" spans="1:11" x14ac:dyDescent="0.25">
      <c r="A612" s="3"/>
      <c r="B612" s="3"/>
      <c r="C612" s="3"/>
      <c r="D612" s="3"/>
      <c r="E612" s="4"/>
      <c r="F612" s="4"/>
      <c r="G612" s="3"/>
      <c r="H612" s="4"/>
      <c r="I612" s="7" t="str">
        <f t="shared" si="13"/>
        <v/>
      </c>
      <c r="J612" s="7"/>
      <c r="K612" s="7"/>
    </row>
    <row r="613" spans="1:11" x14ac:dyDescent="0.25">
      <c r="A613" s="3"/>
      <c r="B613" s="3"/>
      <c r="C613" s="3"/>
      <c r="D613" s="3"/>
      <c r="E613" s="4"/>
      <c r="F613" s="4"/>
      <c r="G613" s="3"/>
      <c r="H613" s="4"/>
      <c r="I613" s="7" t="str">
        <f t="shared" si="13"/>
        <v/>
      </c>
      <c r="J613" s="7"/>
      <c r="K613" s="7"/>
    </row>
    <row r="614" spans="1:11" x14ac:dyDescent="0.25">
      <c r="A614" s="3"/>
      <c r="B614" s="3"/>
      <c r="C614" s="3"/>
      <c r="D614" s="3"/>
      <c r="E614" s="4"/>
      <c r="F614" s="4"/>
      <c r="G614" s="3"/>
      <c r="H614" s="4"/>
      <c r="I614" s="7" t="str">
        <f t="shared" si="13"/>
        <v/>
      </c>
      <c r="J614" s="7"/>
      <c r="K614" s="7"/>
    </row>
    <row r="615" spans="1:11" x14ac:dyDescent="0.25">
      <c r="A615" s="3"/>
      <c r="B615" s="3"/>
      <c r="C615" s="3"/>
      <c r="D615" s="3"/>
      <c r="E615" s="4"/>
      <c r="F615" s="4"/>
      <c r="G615" s="3"/>
      <c r="H615" s="4"/>
      <c r="I615" s="7" t="str">
        <f t="shared" si="13"/>
        <v/>
      </c>
      <c r="J615" s="7"/>
      <c r="K615" s="7"/>
    </row>
    <row r="616" spans="1:11" x14ac:dyDescent="0.25">
      <c r="A616" s="3"/>
      <c r="B616" s="3"/>
      <c r="C616" s="3"/>
      <c r="D616" s="3"/>
      <c r="E616" s="4"/>
      <c r="F616" s="4"/>
      <c r="G616" s="3"/>
      <c r="H616" s="4"/>
      <c r="I616" s="7" t="str">
        <f t="shared" si="13"/>
        <v/>
      </c>
      <c r="J616" s="7"/>
      <c r="K616" s="7"/>
    </row>
    <row r="617" spans="1:11" x14ac:dyDescent="0.25">
      <c r="A617" s="3"/>
      <c r="B617" s="3"/>
      <c r="C617" s="3"/>
      <c r="D617" s="3"/>
      <c r="E617" s="4"/>
      <c r="F617" s="4"/>
      <c r="G617" s="3"/>
      <c r="H617" s="4"/>
      <c r="I617" s="7" t="str">
        <f t="shared" si="13"/>
        <v/>
      </c>
      <c r="J617" s="7"/>
      <c r="K617" s="7"/>
    </row>
    <row r="618" spans="1:11" x14ac:dyDescent="0.25">
      <c r="A618" s="3"/>
      <c r="B618" s="3"/>
      <c r="C618" s="3"/>
      <c r="D618" s="3"/>
      <c r="E618" s="4"/>
      <c r="F618" s="4"/>
      <c r="G618" s="3"/>
      <c r="H618" s="4"/>
      <c r="I618" s="7" t="str">
        <f t="shared" si="13"/>
        <v/>
      </c>
      <c r="J618" s="7"/>
      <c r="K618" s="7"/>
    </row>
    <row r="619" spans="1:11" x14ac:dyDescent="0.25">
      <c r="A619" s="3"/>
      <c r="B619" s="3"/>
      <c r="C619" s="3"/>
      <c r="D619" s="3"/>
      <c r="E619" s="4"/>
      <c r="F619" s="4"/>
      <c r="G619" s="3"/>
      <c r="H619" s="4"/>
      <c r="I619" s="7" t="str">
        <f t="shared" si="13"/>
        <v/>
      </c>
      <c r="J619" s="7"/>
      <c r="K619" s="7"/>
    </row>
    <row r="620" spans="1:11" x14ac:dyDescent="0.25">
      <c r="A620" s="3"/>
      <c r="B620" s="3"/>
      <c r="C620" s="3"/>
      <c r="D620" s="3"/>
      <c r="E620" s="4"/>
      <c r="F620" s="4"/>
      <c r="G620" s="3"/>
      <c r="H620" s="4"/>
      <c r="I620" s="7" t="str">
        <f t="shared" si="13"/>
        <v/>
      </c>
      <c r="J620" s="7"/>
      <c r="K620" s="7"/>
    </row>
    <row r="621" spans="1:11" x14ac:dyDescent="0.25">
      <c r="A621" s="3"/>
      <c r="B621" s="3"/>
      <c r="C621" s="3"/>
      <c r="D621" s="3"/>
      <c r="E621" s="4"/>
      <c r="F621" s="4"/>
      <c r="G621" s="3"/>
      <c r="H621" s="4"/>
      <c r="I621" s="7" t="str">
        <f t="shared" si="13"/>
        <v/>
      </c>
      <c r="J621" s="7"/>
      <c r="K621" s="7"/>
    </row>
    <row r="622" spans="1:11" x14ac:dyDescent="0.25">
      <c r="A622" s="3"/>
      <c r="B622" s="3"/>
      <c r="C622" s="3"/>
      <c r="D622" s="3"/>
      <c r="E622" s="4"/>
      <c r="F622" s="4"/>
      <c r="G622" s="3"/>
      <c r="H622" s="4"/>
      <c r="I622" s="7" t="str">
        <f t="shared" si="13"/>
        <v/>
      </c>
      <c r="J622" s="7"/>
      <c r="K622" s="7"/>
    </row>
    <row r="623" spans="1:11" x14ac:dyDescent="0.25">
      <c r="A623" s="3"/>
      <c r="B623" s="3"/>
      <c r="C623" s="3"/>
      <c r="D623" s="3"/>
      <c r="E623" s="4"/>
      <c r="F623" s="4"/>
      <c r="G623" s="3"/>
      <c r="H623" s="4"/>
      <c r="I623" s="7" t="str">
        <f t="shared" si="13"/>
        <v/>
      </c>
      <c r="J623" s="7"/>
      <c r="K623" s="7"/>
    </row>
    <row r="624" spans="1:11" x14ac:dyDescent="0.25">
      <c r="A624" s="3"/>
      <c r="B624" s="3"/>
      <c r="C624" s="3"/>
      <c r="D624" s="3"/>
      <c r="E624" s="4"/>
      <c r="F624" s="4"/>
      <c r="G624" s="3"/>
      <c r="H624" s="4"/>
      <c r="I624" s="7" t="str">
        <f t="shared" si="13"/>
        <v/>
      </c>
      <c r="J624" s="7"/>
      <c r="K624" s="7"/>
    </row>
    <row r="625" spans="1:11" x14ac:dyDescent="0.25">
      <c r="A625" s="3"/>
      <c r="B625" s="3"/>
      <c r="C625" s="3"/>
      <c r="D625" s="3"/>
      <c r="E625" s="4"/>
      <c r="F625" s="4"/>
      <c r="G625" s="3"/>
      <c r="H625" s="4"/>
      <c r="I625" s="7" t="str">
        <f t="shared" si="13"/>
        <v/>
      </c>
      <c r="J625" s="7"/>
      <c r="K625" s="7"/>
    </row>
    <row r="626" spans="1:11" x14ac:dyDescent="0.25">
      <c r="A626" s="3"/>
      <c r="B626" s="3"/>
      <c r="C626" s="3"/>
      <c r="D626" s="3"/>
      <c r="E626" s="4"/>
      <c r="F626" s="4"/>
      <c r="G626" s="3"/>
      <c r="H626" s="4"/>
      <c r="I626" s="7" t="str">
        <f t="shared" si="13"/>
        <v/>
      </c>
      <c r="J626" s="7"/>
      <c r="K626" s="7"/>
    </row>
    <row r="627" spans="1:11" x14ac:dyDescent="0.25">
      <c r="A627" s="3"/>
      <c r="B627" s="3"/>
      <c r="C627" s="3"/>
      <c r="D627" s="3"/>
      <c r="E627" s="4"/>
      <c r="F627" s="4"/>
      <c r="G627" s="3"/>
      <c r="H627" s="4"/>
      <c r="I627" s="7" t="str">
        <f t="shared" si="13"/>
        <v/>
      </c>
      <c r="J627" s="7"/>
      <c r="K627" s="7"/>
    </row>
    <row r="628" spans="1:11" x14ac:dyDescent="0.25">
      <c r="A628" s="3"/>
      <c r="B628" s="3"/>
      <c r="C628" s="3"/>
      <c r="D628" s="3"/>
      <c r="E628" s="4"/>
      <c r="F628" s="4"/>
      <c r="G628" s="3"/>
      <c r="H628" s="4"/>
      <c r="I628" s="7" t="str">
        <f t="shared" si="13"/>
        <v/>
      </c>
      <c r="J628" s="7"/>
      <c r="K628" s="7"/>
    </row>
    <row r="629" spans="1:11" x14ac:dyDescent="0.25">
      <c r="A629" s="3"/>
      <c r="B629" s="3"/>
      <c r="C629" s="3"/>
      <c r="D629" s="3"/>
      <c r="E629" s="4"/>
      <c r="F629" s="4"/>
      <c r="G629" s="3"/>
      <c r="H629" s="4"/>
      <c r="I629" s="7" t="str">
        <f t="shared" si="13"/>
        <v/>
      </c>
      <c r="J629" s="7"/>
      <c r="K629" s="7"/>
    </row>
    <row r="630" spans="1:11" x14ac:dyDescent="0.25">
      <c r="A630" s="3"/>
      <c r="B630" s="3"/>
      <c r="C630" s="3"/>
      <c r="D630" s="3"/>
      <c r="E630" s="4"/>
      <c r="F630" s="4"/>
      <c r="G630" s="3"/>
      <c r="H630" s="4"/>
      <c r="I630" s="7" t="str">
        <f t="shared" si="13"/>
        <v/>
      </c>
      <c r="J630" s="7"/>
      <c r="K630" s="7"/>
    </row>
    <row r="631" spans="1:11" x14ac:dyDescent="0.25">
      <c r="A631" s="3"/>
      <c r="B631" s="3"/>
      <c r="C631" s="3"/>
      <c r="D631" s="3"/>
      <c r="E631" s="4"/>
      <c r="F631" s="4"/>
      <c r="G631" s="3"/>
      <c r="H631" s="4"/>
      <c r="I631" s="7" t="str">
        <f t="shared" si="13"/>
        <v/>
      </c>
      <c r="J631" s="7"/>
      <c r="K631" s="7"/>
    </row>
    <row r="632" spans="1:11" x14ac:dyDescent="0.25">
      <c r="A632" s="3"/>
      <c r="B632" s="3"/>
      <c r="C632" s="3"/>
      <c r="D632" s="3"/>
      <c r="E632" s="4"/>
      <c r="F632" s="4"/>
      <c r="G632" s="3"/>
      <c r="H632" s="4"/>
      <c r="I632" s="7" t="str">
        <f t="shared" si="13"/>
        <v/>
      </c>
      <c r="J632" s="7"/>
      <c r="K632" s="7"/>
    </row>
    <row r="633" spans="1:11" x14ac:dyDescent="0.25">
      <c r="A633" s="3"/>
      <c r="B633" s="3"/>
      <c r="C633" s="3"/>
      <c r="D633" s="3"/>
      <c r="E633" s="4"/>
      <c r="F633" s="4"/>
      <c r="G633" s="3"/>
      <c r="H633" s="4"/>
      <c r="I633" s="7" t="str">
        <f t="shared" si="13"/>
        <v/>
      </c>
      <c r="J633" s="7"/>
      <c r="K633" s="7"/>
    </row>
    <row r="634" spans="1:11" x14ac:dyDescent="0.25">
      <c r="A634" s="3"/>
      <c r="B634" s="3"/>
      <c r="C634" s="3"/>
      <c r="D634" s="3"/>
      <c r="E634" s="4"/>
      <c r="F634" s="4"/>
      <c r="G634" s="3"/>
      <c r="H634" s="4"/>
      <c r="I634" s="7" t="str">
        <f t="shared" si="13"/>
        <v/>
      </c>
      <c r="J634" s="7"/>
      <c r="K634" s="7"/>
    </row>
    <row r="635" spans="1:11" x14ac:dyDescent="0.25">
      <c r="A635" s="3"/>
      <c r="B635" s="3"/>
      <c r="C635" s="3"/>
      <c r="D635" s="3"/>
      <c r="E635" s="4"/>
      <c r="F635" s="4"/>
      <c r="G635" s="3"/>
      <c r="H635" s="4"/>
      <c r="I635" s="7" t="str">
        <f t="shared" si="13"/>
        <v/>
      </c>
      <c r="J635" s="7"/>
      <c r="K635" s="7"/>
    </row>
    <row r="636" spans="1:11" x14ac:dyDescent="0.25">
      <c r="A636" s="3"/>
      <c r="B636" s="3"/>
      <c r="C636" s="3"/>
      <c r="D636" s="3"/>
      <c r="E636" s="4"/>
      <c r="F636" s="4"/>
      <c r="G636" s="3"/>
      <c r="H636" s="4"/>
      <c r="I636" s="7" t="str">
        <f t="shared" si="13"/>
        <v/>
      </c>
      <c r="J636" s="7"/>
      <c r="K636" s="7"/>
    </row>
    <row r="637" spans="1:11" x14ac:dyDescent="0.25">
      <c r="A637" s="3"/>
      <c r="B637" s="3"/>
      <c r="C637" s="3"/>
      <c r="D637" s="3"/>
      <c r="E637" s="4"/>
      <c r="F637" s="4"/>
      <c r="G637" s="3"/>
      <c r="H637" s="4"/>
      <c r="I637" s="7" t="str">
        <f t="shared" si="13"/>
        <v/>
      </c>
      <c r="J637" s="7"/>
      <c r="K637" s="7"/>
    </row>
    <row r="638" spans="1:11" x14ac:dyDescent="0.25">
      <c r="A638" s="3"/>
      <c r="B638" s="3"/>
      <c r="C638" s="3"/>
      <c r="D638" s="3"/>
      <c r="E638" s="4"/>
      <c r="F638" s="4"/>
      <c r="G638" s="3"/>
      <c r="H638" s="4"/>
      <c r="I638" s="7" t="str">
        <f t="shared" si="13"/>
        <v/>
      </c>
      <c r="J638" s="7"/>
      <c r="K638" s="7"/>
    </row>
    <row r="639" spans="1:11" x14ac:dyDescent="0.25">
      <c r="A639" s="3"/>
      <c r="B639" s="3"/>
      <c r="C639" s="3"/>
      <c r="D639" s="3"/>
      <c r="E639" s="4"/>
      <c r="F639" s="4"/>
      <c r="G639" s="3"/>
      <c r="H639" s="4"/>
      <c r="I639" s="7" t="str">
        <f t="shared" si="13"/>
        <v/>
      </c>
      <c r="J639" s="7"/>
      <c r="K639" s="7"/>
    </row>
    <row r="640" spans="1:11" x14ac:dyDescent="0.25">
      <c r="A640" s="3"/>
      <c r="B640" s="3"/>
      <c r="C640" s="3"/>
      <c r="D640" s="3"/>
      <c r="E640" s="4"/>
      <c r="F640" s="4"/>
      <c r="G640" s="3"/>
      <c r="H640" s="4"/>
      <c r="I640" s="7" t="str">
        <f t="shared" si="13"/>
        <v/>
      </c>
      <c r="J640" s="7"/>
      <c r="K640" s="7"/>
    </row>
    <row r="641" spans="1:11" x14ac:dyDescent="0.25">
      <c r="A641" s="3"/>
      <c r="B641" s="3"/>
      <c r="C641" s="3"/>
      <c r="D641" s="3"/>
      <c r="E641" s="4"/>
      <c r="F641" s="4"/>
      <c r="G641" s="3"/>
      <c r="H641" s="4"/>
      <c r="I641" s="7" t="str">
        <f t="shared" si="13"/>
        <v/>
      </c>
      <c r="J641" s="7"/>
      <c r="K641" s="7"/>
    </row>
    <row r="642" spans="1:11" x14ac:dyDescent="0.25">
      <c r="A642" s="3"/>
      <c r="B642" s="3"/>
      <c r="C642" s="3"/>
      <c r="D642" s="3"/>
      <c r="E642" s="4"/>
      <c r="F642" s="4"/>
      <c r="G642" s="3"/>
      <c r="H642" s="4"/>
      <c r="I642" s="7" t="str">
        <f t="shared" si="13"/>
        <v/>
      </c>
      <c r="J642" s="7"/>
      <c r="K642" s="7"/>
    </row>
    <row r="643" spans="1:11" x14ac:dyDescent="0.25">
      <c r="A643" s="3"/>
      <c r="B643" s="3"/>
      <c r="C643" s="3"/>
      <c r="D643" s="3"/>
      <c r="E643" s="4"/>
      <c r="F643" s="4"/>
      <c r="G643" s="3"/>
      <c r="H643" s="4"/>
      <c r="I643" s="7" t="str">
        <f t="shared" si="13"/>
        <v/>
      </c>
      <c r="J643" s="7"/>
      <c r="K643" s="7"/>
    </row>
    <row r="644" spans="1:11" x14ac:dyDescent="0.25">
      <c r="A644" s="3"/>
      <c r="B644" s="3"/>
      <c r="C644" s="3"/>
      <c r="D644" s="3"/>
      <c r="E644" s="4"/>
      <c r="F644" s="4"/>
      <c r="G644" s="3"/>
      <c r="H644" s="4"/>
      <c r="I644" s="7" t="str">
        <f t="shared" si="13"/>
        <v/>
      </c>
      <c r="J644" s="7"/>
      <c r="K644" s="7"/>
    </row>
    <row r="645" spans="1:11" x14ac:dyDescent="0.25">
      <c r="A645" s="3"/>
      <c r="B645" s="3"/>
      <c r="C645" s="3"/>
      <c r="D645" s="3"/>
      <c r="E645" s="4"/>
      <c r="F645" s="4"/>
      <c r="G645" s="3"/>
      <c r="H645" s="4"/>
      <c r="I645" s="7" t="str">
        <f t="shared" si="13"/>
        <v/>
      </c>
      <c r="J645" s="7"/>
      <c r="K645" s="7"/>
    </row>
    <row r="646" spans="1:11" x14ac:dyDescent="0.25">
      <c r="A646" s="3"/>
      <c r="B646" s="3"/>
      <c r="C646" s="3"/>
      <c r="D646" s="3"/>
      <c r="E646" s="4"/>
      <c r="F646" s="4"/>
      <c r="G646" s="3"/>
      <c r="H646" s="4"/>
      <c r="I646" s="7" t="str">
        <f t="shared" si="13"/>
        <v/>
      </c>
      <c r="J646" s="7"/>
      <c r="K646" s="7"/>
    </row>
    <row r="647" spans="1:11" x14ac:dyDescent="0.25">
      <c r="A647" s="3"/>
      <c r="B647" s="3"/>
      <c r="C647" s="3"/>
      <c r="D647" s="3"/>
      <c r="E647" s="4"/>
      <c r="F647" s="4"/>
      <c r="G647" s="3"/>
      <c r="H647" s="4"/>
      <c r="I647" s="7" t="str">
        <f t="shared" si="13"/>
        <v/>
      </c>
      <c r="J647" s="7"/>
      <c r="K647" s="7"/>
    </row>
    <row r="648" spans="1:11" x14ac:dyDescent="0.25">
      <c r="A648" s="3"/>
      <c r="B648" s="3"/>
      <c r="C648" s="3"/>
      <c r="D648" s="3"/>
      <c r="E648" s="4"/>
      <c r="F648" s="4"/>
      <c r="G648" s="3"/>
      <c r="H648" s="4"/>
      <c r="I648" s="7" t="str">
        <f t="shared" si="13"/>
        <v/>
      </c>
      <c r="J648" s="7"/>
      <c r="K648" s="7"/>
    </row>
    <row r="649" spans="1:11" x14ac:dyDescent="0.25">
      <c r="A649" s="3"/>
      <c r="B649" s="3"/>
      <c r="C649" s="3"/>
      <c r="D649" s="3"/>
      <c r="E649" s="4"/>
      <c r="F649" s="4"/>
      <c r="G649" s="3"/>
      <c r="H649" s="4"/>
      <c r="I649" s="7" t="str">
        <f t="shared" si="13"/>
        <v/>
      </c>
      <c r="J649" s="7"/>
      <c r="K649" s="7"/>
    </row>
    <row r="650" spans="1:11" x14ac:dyDescent="0.25">
      <c r="A650" s="3"/>
      <c r="B650" s="3"/>
      <c r="C650" s="3"/>
      <c r="D650" s="3"/>
      <c r="E650" s="4"/>
      <c r="F650" s="4"/>
      <c r="G650" s="3"/>
      <c r="H650" s="4"/>
      <c r="I650" s="7" t="str">
        <f t="shared" si="13"/>
        <v/>
      </c>
      <c r="J650" s="7"/>
      <c r="K650" s="7"/>
    </row>
    <row r="651" spans="1:11" x14ac:dyDescent="0.25">
      <c r="A651" s="3"/>
      <c r="B651" s="3"/>
      <c r="C651" s="3"/>
      <c r="D651" s="3"/>
      <c r="E651" s="4"/>
      <c r="F651" s="4"/>
      <c r="G651" s="3"/>
      <c r="H651" s="4"/>
      <c r="I651" s="7" t="str">
        <f t="shared" si="13"/>
        <v/>
      </c>
      <c r="J651" s="7"/>
      <c r="K651" s="7"/>
    </row>
    <row r="652" spans="1:11" x14ac:dyDescent="0.25">
      <c r="A652" s="3"/>
      <c r="B652" s="3"/>
      <c r="C652" s="3"/>
      <c r="D652" s="3"/>
      <c r="E652" s="4"/>
      <c r="F652" s="4"/>
      <c r="G652" s="3"/>
      <c r="H652" s="4"/>
      <c r="I652" s="7" t="str">
        <f t="shared" si="13"/>
        <v/>
      </c>
      <c r="J652" s="7"/>
      <c r="K652" s="7"/>
    </row>
    <row r="653" spans="1:11" x14ac:dyDescent="0.25">
      <c r="A653" s="3"/>
      <c r="B653" s="3"/>
      <c r="C653" s="3"/>
      <c r="D653" s="3"/>
      <c r="E653" s="4"/>
      <c r="F653" s="4"/>
      <c r="G653" s="3"/>
      <c r="H653" s="4"/>
      <c r="I653" s="7" t="str">
        <f t="shared" si="13"/>
        <v/>
      </c>
      <c r="J653" s="7"/>
      <c r="K653" s="7"/>
    </row>
    <row r="654" spans="1:11" x14ac:dyDescent="0.25">
      <c r="A654" s="3"/>
      <c r="B654" s="3"/>
      <c r="C654" s="3"/>
      <c r="D654" s="3"/>
      <c r="E654" s="4"/>
      <c r="F654" s="4"/>
      <c r="G654" s="3"/>
      <c r="H654" s="4"/>
      <c r="I654" s="7" t="str">
        <f t="shared" si="13"/>
        <v/>
      </c>
      <c r="J654" s="7"/>
      <c r="K654" s="7"/>
    </row>
    <row r="655" spans="1:11" x14ac:dyDescent="0.25">
      <c r="A655" s="3"/>
      <c r="B655" s="3"/>
      <c r="C655" s="3"/>
      <c r="D655" s="3"/>
      <c r="E655" s="4"/>
      <c r="F655" s="4"/>
      <c r="G655" s="3"/>
      <c r="H655" s="4"/>
      <c r="I655" s="7" t="str">
        <f t="shared" si="13"/>
        <v/>
      </c>
      <c r="J655" s="7"/>
      <c r="K655" s="7"/>
    </row>
    <row r="656" spans="1:11" x14ac:dyDescent="0.25">
      <c r="A656" s="3"/>
      <c r="B656" s="3"/>
      <c r="C656" s="3"/>
      <c r="D656" s="3"/>
      <c r="E656" s="4"/>
      <c r="F656" s="4"/>
      <c r="G656" s="3"/>
      <c r="H656" s="4"/>
      <c r="I656" s="7" t="str">
        <f t="shared" si="13"/>
        <v/>
      </c>
      <c r="J656" s="7"/>
      <c r="K656" s="7"/>
    </row>
    <row r="657" spans="1:11" x14ac:dyDescent="0.25">
      <c r="A657" s="3"/>
      <c r="B657" s="3"/>
      <c r="C657" s="3"/>
      <c r="D657" s="3"/>
      <c r="E657" s="4"/>
      <c r="F657" s="4"/>
      <c r="G657" s="3"/>
      <c r="H657" s="4"/>
      <c r="I657" s="7" t="str">
        <f t="shared" si="13"/>
        <v/>
      </c>
      <c r="J657" s="7"/>
      <c r="K657" s="7"/>
    </row>
    <row r="658" spans="1:11" x14ac:dyDescent="0.25">
      <c r="A658" s="3"/>
      <c r="B658" s="3"/>
      <c r="C658" s="3"/>
      <c r="D658" s="3"/>
      <c r="E658" s="4"/>
      <c r="F658" s="4"/>
      <c r="G658" s="3"/>
      <c r="H658" s="4"/>
      <c r="I658" s="7" t="str">
        <f t="shared" si="13"/>
        <v/>
      </c>
      <c r="J658" s="7"/>
      <c r="K658" s="7"/>
    </row>
    <row r="659" spans="1:11" x14ac:dyDescent="0.25">
      <c r="A659" s="3"/>
      <c r="B659" s="3"/>
      <c r="C659" s="3"/>
      <c r="D659" s="3"/>
      <c r="E659" s="4"/>
      <c r="F659" s="4"/>
      <c r="G659" s="3"/>
      <c r="H659" s="4"/>
      <c r="I659" s="7" t="str">
        <f t="shared" ref="I659:I722" si="14">IF(OR(E659=0,H659=0),"",H659-E659)</f>
        <v/>
      </c>
      <c r="J659" s="7"/>
      <c r="K659" s="7"/>
    </row>
    <row r="660" spans="1:11" x14ac:dyDescent="0.25">
      <c r="A660" s="3"/>
      <c r="B660" s="3"/>
      <c r="C660" s="3"/>
      <c r="D660" s="3"/>
      <c r="E660" s="4"/>
      <c r="F660" s="4"/>
      <c r="G660" s="3"/>
      <c r="H660" s="4"/>
      <c r="I660" s="7" t="str">
        <f t="shared" si="14"/>
        <v/>
      </c>
      <c r="J660" s="7"/>
      <c r="K660" s="7"/>
    </row>
    <row r="661" spans="1:11" x14ac:dyDescent="0.25">
      <c r="A661" s="3"/>
      <c r="B661" s="3"/>
      <c r="C661" s="3"/>
      <c r="D661" s="3"/>
      <c r="E661" s="4"/>
      <c r="F661" s="4"/>
      <c r="G661" s="3"/>
      <c r="H661" s="4"/>
      <c r="I661" s="7" t="str">
        <f t="shared" si="14"/>
        <v/>
      </c>
      <c r="J661" s="7"/>
      <c r="K661" s="7"/>
    </row>
    <row r="662" spans="1:11" x14ac:dyDescent="0.25">
      <c r="A662" s="3"/>
      <c r="B662" s="3"/>
      <c r="C662" s="3"/>
      <c r="D662" s="3"/>
      <c r="E662" s="4"/>
      <c r="F662" s="4"/>
      <c r="G662" s="3"/>
      <c r="H662" s="4"/>
      <c r="I662" s="7" t="str">
        <f t="shared" si="14"/>
        <v/>
      </c>
      <c r="J662" s="7"/>
      <c r="K662" s="7"/>
    </row>
    <row r="663" spans="1:11" x14ac:dyDescent="0.25">
      <c r="A663" s="3"/>
      <c r="B663" s="3"/>
      <c r="C663" s="3"/>
      <c r="D663" s="3"/>
      <c r="E663" s="4"/>
      <c r="F663" s="4"/>
      <c r="G663" s="3"/>
      <c r="H663" s="4"/>
      <c r="I663" s="7" t="str">
        <f t="shared" si="14"/>
        <v/>
      </c>
      <c r="J663" s="7"/>
      <c r="K663" s="7"/>
    </row>
    <row r="664" spans="1:11" x14ac:dyDescent="0.25">
      <c r="A664" s="3"/>
      <c r="B664" s="3"/>
      <c r="C664" s="3"/>
      <c r="D664" s="3"/>
      <c r="E664" s="4"/>
      <c r="F664" s="4"/>
      <c r="G664" s="3"/>
      <c r="H664" s="4"/>
      <c r="I664" s="7" t="str">
        <f t="shared" si="14"/>
        <v/>
      </c>
      <c r="J664" s="7"/>
      <c r="K664" s="7"/>
    </row>
    <row r="665" spans="1:11" x14ac:dyDescent="0.25">
      <c r="A665" s="3"/>
      <c r="B665" s="3"/>
      <c r="C665" s="3"/>
      <c r="D665" s="3"/>
      <c r="E665" s="4"/>
      <c r="F665" s="4"/>
      <c r="G665" s="3"/>
      <c r="H665" s="4"/>
      <c r="I665" s="7" t="str">
        <f t="shared" si="14"/>
        <v/>
      </c>
      <c r="J665" s="7"/>
      <c r="K665" s="7"/>
    </row>
    <row r="666" spans="1:11" x14ac:dyDescent="0.25">
      <c r="A666" s="3"/>
      <c r="B666" s="3"/>
      <c r="C666" s="3"/>
      <c r="D666" s="3"/>
      <c r="E666" s="4"/>
      <c r="F666" s="4"/>
      <c r="G666" s="3"/>
      <c r="H666" s="4"/>
      <c r="I666" s="7" t="str">
        <f t="shared" si="14"/>
        <v/>
      </c>
      <c r="J666" s="7"/>
      <c r="K666" s="7"/>
    </row>
    <row r="667" spans="1:11" x14ac:dyDescent="0.25">
      <c r="A667" s="3"/>
      <c r="B667" s="3"/>
      <c r="C667" s="3"/>
      <c r="D667" s="3"/>
      <c r="E667" s="4"/>
      <c r="F667" s="4"/>
      <c r="G667" s="3"/>
      <c r="H667" s="4"/>
      <c r="I667" s="7" t="str">
        <f t="shared" si="14"/>
        <v/>
      </c>
      <c r="J667" s="7"/>
      <c r="K667" s="7"/>
    </row>
    <row r="668" spans="1:11" x14ac:dyDescent="0.25">
      <c r="A668" s="3"/>
      <c r="B668" s="3"/>
      <c r="C668" s="3"/>
      <c r="D668" s="3"/>
      <c r="E668" s="4"/>
      <c r="F668" s="4"/>
      <c r="G668" s="3"/>
      <c r="H668" s="4"/>
      <c r="I668" s="7" t="str">
        <f t="shared" si="14"/>
        <v/>
      </c>
      <c r="J668" s="7"/>
      <c r="K668" s="7"/>
    </row>
    <row r="669" spans="1:11" x14ac:dyDescent="0.25">
      <c r="A669" s="3"/>
      <c r="B669" s="3"/>
      <c r="C669" s="3"/>
      <c r="D669" s="3"/>
      <c r="E669" s="4"/>
      <c r="F669" s="4"/>
      <c r="G669" s="3"/>
      <c r="H669" s="4"/>
      <c r="I669" s="7" t="str">
        <f t="shared" si="14"/>
        <v/>
      </c>
      <c r="J669" s="7"/>
      <c r="K669" s="7"/>
    </row>
    <row r="670" spans="1:11" x14ac:dyDescent="0.25">
      <c r="A670" s="3"/>
      <c r="B670" s="3"/>
      <c r="C670" s="3"/>
      <c r="D670" s="3"/>
      <c r="E670" s="4"/>
      <c r="F670" s="4"/>
      <c r="G670" s="3"/>
      <c r="H670" s="4"/>
      <c r="I670" s="7" t="str">
        <f t="shared" si="14"/>
        <v/>
      </c>
      <c r="J670" s="7"/>
      <c r="K670" s="7"/>
    </row>
    <row r="671" spans="1:11" x14ac:dyDescent="0.25">
      <c r="A671" s="3"/>
      <c r="B671" s="3"/>
      <c r="C671" s="3"/>
      <c r="D671" s="3"/>
      <c r="E671" s="4"/>
      <c r="F671" s="4"/>
      <c r="G671" s="3"/>
      <c r="H671" s="4"/>
      <c r="I671" s="7" t="str">
        <f t="shared" si="14"/>
        <v/>
      </c>
      <c r="J671" s="7"/>
      <c r="K671" s="7"/>
    </row>
    <row r="672" spans="1:11" x14ac:dyDescent="0.25">
      <c r="A672" s="3"/>
      <c r="B672" s="3"/>
      <c r="C672" s="3"/>
      <c r="D672" s="3"/>
      <c r="E672" s="4"/>
      <c r="F672" s="4"/>
      <c r="G672" s="3"/>
      <c r="H672" s="4"/>
      <c r="I672" s="7" t="str">
        <f t="shared" si="14"/>
        <v/>
      </c>
      <c r="J672" s="7"/>
      <c r="K672" s="7"/>
    </row>
    <row r="673" spans="1:11" x14ac:dyDescent="0.25">
      <c r="A673" s="3"/>
      <c r="B673" s="3"/>
      <c r="C673" s="3"/>
      <c r="D673" s="3"/>
      <c r="E673" s="4"/>
      <c r="F673" s="4"/>
      <c r="G673" s="3"/>
      <c r="H673" s="4"/>
      <c r="I673" s="7" t="str">
        <f t="shared" si="14"/>
        <v/>
      </c>
      <c r="J673" s="7"/>
      <c r="K673" s="7"/>
    </row>
    <row r="674" spans="1:11" x14ac:dyDescent="0.25">
      <c r="A674" s="3"/>
      <c r="B674" s="3"/>
      <c r="C674" s="3"/>
      <c r="D674" s="3"/>
      <c r="E674" s="4"/>
      <c r="F674" s="4"/>
      <c r="G674" s="3"/>
      <c r="H674" s="4"/>
      <c r="I674" s="7" t="str">
        <f t="shared" si="14"/>
        <v/>
      </c>
      <c r="J674" s="7"/>
      <c r="K674" s="7"/>
    </row>
    <row r="675" spans="1:11" x14ac:dyDescent="0.25">
      <c r="A675" s="3"/>
      <c r="B675" s="3"/>
      <c r="C675" s="3"/>
      <c r="D675" s="3"/>
      <c r="E675" s="4"/>
      <c r="F675" s="4"/>
      <c r="G675" s="3"/>
      <c r="H675" s="4"/>
      <c r="I675" s="7" t="str">
        <f t="shared" si="14"/>
        <v/>
      </c>
      <c r="J675" s="7"/>
      <c r="K675" s="7"/>
    </row>
    <row r="676" spans="1:11" x14ac:dyDescent="0.25">
      <c r="A676" s="3"/>
      <c r="B676" s="3"/>
      <c r="C676" s="3"/>
      <c r="D676" s="3"/>
      <c r="E676" s="4"/>
      <c r="F676" s="4"/>
      <c r="G676" s="3"/>
      <c r="H676" s="4"/>
      <c r="I676" s="7" t="str">
        <f t="shared" si="14"/>
        <v/>
      </c>
      <c r="J676" s="7"/>
      <c r="K676" s="7"/>
    </row>
    <row r="677" spans="1:11" x14ac:dyDescent="0.25">
      <c r="A677" s="3"/>
      <c r="B677" s="3"/>
      <c r="C677" s="3"/>
      <c r="D677" s="3"/>
      <c r="E677" s="4"/>
      <c r="F677" s="4"/>
      <c r="G677" s="3"/>
      <c r="H677" s="4"/>
      <c r="I677" s="7" t="str">
        <f t="shared" si="14"/>
        <v/>
      </c>
      <c r="J677" s="7"/>
      <c r="K677" s="7"/>
    </row>
    <row r="678" spans="1:11" x14ac:dyDescent="0.25">
      <c r="A678" s="3"/>
      <c r="B678" s="3"/>
      <c r="C678" s="3"/>
      <c r="D678" s="3"/>
      <c r="E678" s="4"/>
      <c r="F678" s="4"/>
      <c r="G678" s="3"/>
      <c r="H678" s="4"/>
      <c r="I678" s="7" t="str">
        <f t="shared" si="14"/>
        <v/>
      </c>
      <c r="J678" s="7"/>
      <c r="K678" s="7"/>
    </row>
    <row r="679" spans="1:11" x14ac:dyDescent="0.25">
      <c r="A679" s="3"/>
      <c r="B679" s="3"/>
      <c r="C679" s="3"/>
      <c r="D679" s="3"/>
      <c r="E679" s="4"/>
      <c r="F679" s="4"/>
      <c r="G679" s="3"/>
      <c r="H679" s="4"/>
      <c r="I679" s="7" t="str">
        <f t="shared" si="14"/>
        <v/>
      </c>
      <c r="J679" s="7"/>
      <c r="K679" s="7"/>
    </row>
    <row r="680" spans="1:11" x14ac:dyDescent="0.25">
      <c r="A680" s="3"/>
      <c r="B680" s="3"/>
      <c r="C680" s="3"/>
      <c r="D680" s="3"/>
      <c r="E680" s="4"/>
      <c r="F680" s="4"/>
      <c r="G680" s="3"/>
      <c r="H680" s="4"/>
      <c r="I680" s="7" t="str">
        <f t="shared" si="14"/>
        <v/>
      </c>
      <c r="J680" s="7"/>
      <c r="K680" s="7"/>
    </row>
    <row r="681" spans="1:11" x14ac:dyDescent="0.25">
      <c r="A681" s="3"/>
      <c r="B681" s="3"/>
      <c r="C681" s="3"/>
      <c r="D681" s="3"/>
      <c r="E681" s="4"/>
      <c r="F681" s="4"/>
      <c r="G681" s="3"/>
      <c r="H681" s="4"/>
      <c r="I681" s="7" t="str">
        <f t="shared" si="14"/>
        <v/>
      </c>
      <c r="J681" s="7"/>
      <c r="K681" s="7"/>
    </row>
    <row r="682" spans="1:11" x14ac:dyDescent="0.25">
      <c r="A682" s="3"/>
      <c r="B682" s="3"/>
      <c r="C682" s="3"/>
      <c r="D682" s="3"/>
      <c r="E682" s="4"/>
      <c r="F682" s="4"/>
      <c r="G682" s="3"/>
      <c r="H682" s="4"/>
      <c r="I682" s="7" t="str">
        <f t="shared" si="14"/>
        <v/>
      </c>
      <c r="J682" s="7"/>
      <c r="K682" s="7"/>
    </row>
    <row r="683" spans="1:11" x14ac:dyDescent="0.25">
      <c r="A683" s="3"/>
      <c r="B683" s="3"/>
      <c r="C683" s="3"/>
      <c r="D683" s="3"/>
      <c r="E683" s="4"/>
      <c r="F683" s="4"/>
      <c r="G683" s="3"/>
      <c r="H683" s="4"/>
      <c r="I683" s="7" t="str">
        <f t="shared" si="14"/>
        <v/>
      </c>
      <c r="J683" s="7"/>
      <c r="K683" s="7"/>
    </row>
    <row r="684" spans="1:11" x14ac:dyDescent="0.25">
      <c r="A684" s="3"/>
      <c r="B684" s="3"/>
      <c r="C684" s="3"/>
      <c r="D684" s="3"/>
      <c r="E684" s="4"/>
      <c r="F684" s="4"/>
      <c r="G684" s="3"/>
      <c r="H684" s="4"/>
      <c r="I684" s="7" t="str">
        <f t="shared" si="14"/>
        <v/>
      </c>
      <c r="J684" s="7"/>
      <c r="K684" s="7"/>
    </row>
    <row r="685" spans="1:11" x14ac:dyDescent="0.25">
      <c r="A685" s="3"/>
      <c r="B685" s="3"/>
      <c r="C685" s="3"/>
      <c r="D685" s="3"/>
      <c r="E685" s="4"/>
      <c r="F685" s="4"/>
      <c r="G685" s="3"/>
      <c r="H685" s="4"/>
      <c r="I685" s="7" t="str">
        <f t="shared" si="14"/>
        <v/>
      </c>
      <c r="J685" s="7"/>
      <c r="K685" s="7"/>
    </row>
    <row r="686" spans="1:11" x14ac:dyDescent="0.25">
      <c r="A686" s="3"/>
      <c r="B686" s="3"/>
      <c r="C686" s="3"/>
      <c r="D686" s="3"/>
      <c r="E686" s="4"/>
      <c r="F686" s="4"/>
      <c r="G686" s="3"/>
      <c r="H686" s="4"/>
      <c r="I686" s="7" t="str">
        <f t="shared" si="14"/>
        <v/>
      </c>
      <c r="J686" s="7"/>
      <c r="K686" s="7"/>
    </row>
    <row r="687" spans="1:11" x14ac:dyDescent="0.25">
      <c r="A687" s="3"/>
      <c r="B687" s="3"/>
      <c r="C687" s="3"/>
      <c r="D687" s="3"/>
      <c r="E687" s="4"/>
      <c r="F687" s="4"/>
      <c r="G687" s="3"/>
      <c r="H687" s="4"/>
      <c r="I687" s="7" t="str">
        <f t="shared" si="14"/>
        <v/>
      </c>
      <c r="J687" s="7"/>
      <c r="K687" s="7"/>
    </row>
    <row r="688" spans="1:11" x14ac:dyDescent="0.25">
      <c r="A688" s="3"/>
      <c r="B688" s="3"/>
      <c r="C688" s="3"/>
      <c r="D688" s="3"/>
      <c r="E688" s="4"/>
      <c r="F688" s="4"/>
      <c r="G688" s="3"/>
      <c r="H688" s="4"/>
      <c r="I688" s="7" t="str">
        <f t="shared" si="14"/>
        <v/>
      </c>
      <c r="J688" s="7"/>
      <c r="K688" s="7"/>
    </row>
    <row r="689" spans="1:11" x14ac:dyDescent="0.25">
      <c r="A689" s="3"/>
      <c r="B689" s="3"/>
      <c r="C689" s="3"/>
      <c r="D689" s="3"/>
      <c r="E689" s="4"/>
      <c r="F689" s="4"/>
      <c r="G689" s="3"/>
      <c r="H689" s="4"/>
      <c r="I689" s="7" t="str">
        <f t="shared" si="14"/>
        <v/>
      </c>
      <c r="J689" s="7"/>
      <c r="K689" s="7"/>
    </row>
    <row r="690" spans="1:11" x14ac:dyDescent="0.25">
      <c r="A690" s="3"/>
      <c r="B690" s="3"/>
      <c r="C690" s="3"/>
      <c r="D690" s="3"/>
      <c r="E690" s="4"/>
      <c r="F690" s="4"/>
      <c r="G690" s="3"/>
      <c r="H690" s="4"/>
      <c r="I690" s="7" t="str">
        <f t="shared" si="14"/>
        <v/>
      </c>
      <c r="J690" s="7"/>
      <c r="K690" s="7"/>
    </row>
    <row r="691" spans="1:11" x14ac:dyDescent="0.25">
      <c r="A691" s="3"/>
      <c r="B691" s="3"/>
      <c r="C691" s="3"/>
      <c r="D691" s="3"/>
      <c r="E691" s="4"/>
      <c r="F691" s="4"/>
      <c r="G691" s="3"/>
      <c r="H691" s="4"/>
      <c r="I691" s="7" t="str">
        <f t="shared" si="14"/>
        <v/>
      </c>
      <c r="J691" s="7"/>
      <c r="K691" s="7"/>
    </row>
    <row r="692" spans="1:11" x14ac:dyDescent="0.25">
      <c r="A692" s="3"/>
      <c r="B692" s="3"/>
      <c r="C692" s="3"/>
      <c r="D692" s="3"/>
      <c r="E692" s="4"/>
      <c r="F692" s="4"/>
      <c r="G692" s="3"/>
      <c r="H692" s="4"/>
      <c r="I692" s="7" t="str">
        <f t="shared" si="14"/>
        <v/>
      </c>
      <c r="J692" s="7"/>
      <c r="K692" s="7"/>
    </row>
    <row r="693" spans="1:11" x14ac:dyDescent="0.25">
      <c r="A693" s="3"/>
      <c r="B693" s="3"/>
      <c r="C693" s="3"/>
      <c r="D693" s="3"/>
      <c r="E693" s="4"/>
      <c r="F693" s="4"/>
      <c r="G693" s="3"/>
      <c r="H693" s="4"/>
      <c r="I693" s="7" t="str">
        <f t="shared" si="14"/>
        <v/>
      </c>
      <c r="J693" s="7"/>
      <c r="K693" s="7"/>
    </row>
    <row r="694" spans="1:11" x14ac:dyDescent="0.25">
      <c r="A694" s="3"/>
      <c r="B694" s="3"/>
      <c r="C694" s="3"/>
      <c r="D694" s="3"/>
      <c r="E694" s="4"/>
      <c r="F694" s="4"/>
      <c r="G694" s="3"/>
      <c r="H694" s="4"/>
      <c r="I694" s="7" t="str">
        <f t="shared" si="14"/>
        <v/>
      </c>
      <c r="J694" s="7"/>
      <c r="K694" s="7"/>
    </row>
    <row r="695" spans="1:11" x14ac:dyDescent="0.25">
      <c r="A695" s="3"/>
      <c r="B695" s="3"/>
      <c r="C695" s="3"/>
      <c r="D695" s="3"/>
      <c r="E695" s="4"/>
      <c r="F695" s="4"/>
      <c r="G695" s="3"/>
      <c r="H695" s="4"/>
      <c r="I695" s="7" t="str">
        <f t="shared" si="14"/>
        <v/>
      </c>
      <c r="J695" s="7"/>
      <c r="K695" s="7"/>
    </row>
    <row r="696" spans="1:11" x14ac:dyDescent="0.25">
      <c r="A696" s="3"/>
      <c r="B696" s="3"/>
      <c r="C696" s="3"/>
      <c r="D696" s="3"/>
      <c r="E696" s="4"/>
      <c r="F696" s="4"/>
      <c r="G696" s="3"/>
      <c r="H696" s="4"/>
      <c r="I696" s="7" t="str">
        <f t="shared" si="14"/>
        <v/>
      </c>
      <c r="J696" s="7"/>
      <c r="K696" s="7"/>
    </row>
    <row r="697" spans="1:11" x14ac:dyDescent="0.25">
      <c r="A697" s="3"/>
      <c r="B697" s="3"/>
      <c r="C697" s="3"/>
      <c r="D697" s="3"/>
      <c r="E697" s="4"/>
      <c r="F697" s="4"/>
      <c r="G697" s="3"/>
      <c r="H697" s="4"/>
      <c r="I697" s="7" t="str">
        <f t="shared" si="14"/>
        <v/>
      </c>
      <c r="J697" s="7"/>
      <c r="K697" s="7"/>
    </row>
    <row r="698" spans="1:11" x14ac:dyDescent="0.25">
      <c r="A698" s="3"/>
      <c r="B698" s="3"/>
      <c r="C698" s="3"/>
      <c r="D698" s="3"/>
      <c r="E698" s="4"/>
      <c r="F698" s="4"/>
      <c r="G698" s="3"/>
      <c r="H698" s="4"/>
      <c r="I698" s="7" t="str">
        <f t="shared" si="14"/>
        <v/>
      </c>
      <c r="J698" s="7"/>
      <c r="K698" s="7"/>
    </row>
    <row r="699" spans="1:11" x14ac:dyDescent="0.25">
      <c r="A699" s="3"/>
      <c r="B699" s="3"/>
      <c r="C699" s="3"/>
      <c r="D699" s="3"/>
      <c r="E699" s="4"/>
      <c r="F699" s="4"/>
      <c r="G699" s="3"/>
      <c r="H699" s="4"/>
      <c r="I699" s="7" t="str">
        <f t="shared" si="14"/>
        <v/>
      </c>
      <c r="J699" s="7"/>
      <c r="K699" s="7"/>
    </row>
    <row r="700" spans="1:11" x14ac:dyDescent="0.25">
      <c r="A700" s="3"/>
      <c r="B700" s="3"/>
      <c r="C700" s="3"/>
      <c r="D700" s="3"/>
      <c r="E700" s="4"/>
      <c r="F700" s="4"/>
      <c r="G700" s="3"/>
      <c r="H700" s="4"/>
      <c r="I700" s="7" t="str">
        <f t="shared" si="14"/>
        <v/>
      </c>
      <c r="J700" s="7"/>
      <c r="K700" s="7"/>
    </row>
    <row r="701" spans="1:11" x14ac:dyDescent="0.25">
      <c r="A701" s="3"/>
      <c r="B701" s="3"/>
      <c r="C701" s="3"/>
      <c r="D701" s="3"/>
      <c r="E701" s="4"/>
      <c r="F701" s="4"/>
      <c r="G701" s="3"/>
      <c r="H701" s="4"/>
      <c r="I701" s="7" t="str">
        <f t="shared" si="14"/>
        <v/>
      </c>
      <c r="J701" s="7"/>
      <c r="K701" s="7"/>
    </row>
    <row r="702" spans="1:11" x14ac:dyDescent="0.25">
      <c r="A702" s="3"/>
      <c r="B702" s="3"/>
      <c r="C702" s="3"/>
      <c r="D702" s="3"/>
      <c r="E702" s="4"/>
      <c r="F702" s="4"/>
      <c r="G702" s="3"/>
      <c r="H702" s="4"/>
      <c r="I702" s="7" t="str">
        <f t="shared" si="14"/>
        <v/>
      </c>
      <c r="J702" s="7"/>
      <c r="K702" s="7"/>
    </row>
    <row r="703" spans="1:11" x14ac:dyDescent="0.25">
      <c r="A703" s="3"/>
      <c r="B703" s="3"/>
      <c r="C703" s="3"/>
      <c r="D703" s="3"/>
      <c r="E703" s="4"/>
      <c r="F703" s="4"/>
      <c r="G703" s="3"/>
      <c r="H703" s="4"/>
      <c r="I703" s="7" t="str">
        <f t="shared" si="14"/>
        <v/>
      </c>
      <c r="J703" s="7"/>
      <c r="K703" s="7"/>
    </row>
    <row r="704" spans="1:11" x14ac:dyDescent="0.25">
      <c r="A704" s="3"/>
      <c r="B704" s="3"/>
      <c r="C704" s="3"/>
      <c r="D704" s="3"/>
      <c r="E704" s="4"/>
      <c r="F704" s="4"/>
      <c r="G704" s="3"/>
      <c r="H704" s="4"/>
      <c r="I704" s="7" t="str">
        <f t="shared" si="14"/>
        <v/>
      </c>
      <c r="J704" s="7"/>
      <c r="K704" s="7"/>
    </row>
    <row r="705" spans="1:11" x14ac:dyDescent="0.25">
      <c r="A705" s="3"/>
      <c r="B705" s="3"/>
      <c r="C705" s="3"/>
      <c r="D705" s="3"/>
      <c r="E705" s="4"/>
      <c r="F705" s="4"/>
      <c r="G705" s="3"/>
      <c r="H705" s="4"/>
      <c r="I705" s="7" t="str">
        <f t="shared" si="14"/>
        <v/>
      </c>
      <c r="J705" s="7"/>
      <c r="K705" s="7"/>
    </row>
    <row r="706" spans="1:11" x14ac:dyDescent="0.25">
      <c r="A706" s="3"/>
      <c r="B706" s="3"/>
      <c r="C706" s="3"/>
      <c r="D706" s="3"/>
      <c r="E706" s="4"/>
      <c r="F706" s="4"/>
      <c r="G706" s="3"/>
      <c r="H706" s="4"/>
      <c r="I706" s="7" t="str">
        <f t="shared" si="14"/>
        <v/>
      </c>
      <c r="J706" s="7"/>
      <c r="K706" s="7"/>
    </row>
    <row r="707" spans="1:11" x14ac:dyDescent="0.25">
      <c r="A707" s="3"/>
      <c r="B707" s="3"/>
      <c r="C707" s="3"/>
      <c r="D707" s="3"/>
      <c r="E707" s="4"/>
      <c r="F707" s="4"/>
      <c r="G707" s="3"/>
      <c r="H707" s="4"/>
      <c r="I707" s="7" t="str">
        <f t="shared" si="14"/>
        <v/>
      </c>
      <c r="J707" s="7"/>
      <c r="K707" s="7"/>
    </row>
    <row r="708" spans="1:11" x14ac:dyDescent="0.25">
      <c r="A708" s="3"/>
      <c r="B708" s="3"/>
      <c r="C708" s="3"/>
      <c r="D708" s="3"/>
      <c r="E708" s="4"/>
      <c r="F708" s="4"/>
      <c r="G708" s="3"/>
      <c r="H708" s="4"/>
      <c r="I708" s="7" t="str">
        <f t="shared" si="14"/>
        <v/>
      </c>
      <c r="J708" s="7"/>
      <c r="K708" s="7"/>
    </row>
    <row r="709" spans="1:11" x14ac:dyDescent="0.25">
      <c r="A709" s="3"/>
      <c r="B709" s="3"/>
      <c r="C709" s="3"/>
      <c r="D709" s="3"/>
      <c r="E709" s="4"/>
      <c r="F709" s="4"/>
      <c r="G709" s="3"/>
      <c r="H709" s="4"/>
      <c r="I709" s="7" t="str">
        <f t="shared" si="14"/>
        <v/>
      </c>
      <c r="J709" s="7"/>
      <c r="K709" s="7"/>
    </row>
    <row r="710" spans="1:11" x14ac:dyDescent="0.25">
      <c r="A710" s="3"/>
      <c r="B710" s="3"/>
      <c r="C710" s="3"/>
      <c r="D710" s="3"/>
      <c r="E710" s="4"/>
      <c r="F710" s="4"/>
      <c r="G710" s="3"/>
      <c r="H710" s="4"/>
      <c r="I710" s="7" t="str">
        <f t="shared" si="14"/>
        <v/>
      </c>
      <c r="J710" s="7"/>
      <c r="K710" s="7"/>
    </row>
    <row r="711" spans="1:11" x14ac:dyDescent="0.25">
      <c r="A711" s="3"/>
      <c r="B711" s="3"/>
      <c r="C711" s="3"/>
      <c r="D711" s="3"/>
      <c r="E711" s="4"/>
      <c r="F711" s="4"/>
      <c r="G711" s="3"/>
      <c r="H711" s="4"/>
      <c r="I711" s="7" t="str">
        <f t="shared" si="14"/>
        <v/>
      </c>
      <c r="J711" s="7"/>
      <c r="K711" s="7"/>
    </row>
    <row r="712" spans="1:11" x14ac:dyDescent="0.25">
      <c r="A712" s="3"/>
      <c r="B712" s="3"/>
      <c r="C712" s="3"/>
      <c r="D712" s="3"/>
      <c r="E712" s="4"/>
      <c r="F712" s="4"/>
      <c r="G712" s="3"/>
      <c r="H712" s="4"/>
      <c r="I712" s="7" t="str">
        <f t="shared" si="14"/>
        <v/>
      </c>
      <c r="J712" s="7"/>
      <c r="K712" s="7"/>
    </row>
    <row r="713" spans="1:11" x14ac:dyDescent="0.25">
      <c r="A713" s="3"/>
      <c r="B713" s="3"/>
      <c r="C713" s="3"/>
      <c r="D713" s="3"/>
      <c r="E713" s="4"/>
      <c r="F713" s="4"/>
      <c r="G713" s="3"/>
      <c r="H713" s="4"/>
      <c r="I713" s="7" t="str">
        <f t="shared" si="14"/>
        <v/>
      </c>
      <c r="J713" s="7"/>
      <c r="K713" s="7"/>
    </row>
    <row r="714" spans="1:11" x14ac:dyDescent="0.25">
      <c r="A714" s="3"/>
      <c r="B714" s="3"/>
      <c r="C714" s="3"/>
      <c r="D714" s="3"/>
      <c r="E714" s="4"/>
      <c r="F714" s="4"/>
      <c r="G714" s="3"/>
      <c r="H714" s="4"/>
      <c r="I714" s="7" t="str">
        <f t="shared" si="14"/>
        <v/>
      </c>
      <c r="J714" s="7"/>
      <c r="K714" s="7"/>
    </row>
    <row r="715" spans="1:11" x14ac:dyDescent="0.25">
      <c r="A715" s="3"/>
      <c r="B715" s="3"/>
      <c r="C715" s="3"/>
      <c r="D715" s="3"/>
      <c r="E715" s="4"/>
      <c r="F715" s="4"/>
      <c r="G715" s="3"/>
      <c r="H715" s="4"/>
      <c r="I715" s="7" t="str">
        <f t="shared" si="14"/>
        <v/>
      </c>
      <c r="J715" s="7"/>
      <c r="K715" s="7"/>
    </row>
    <row r="716" spans="1:11" x14ac:dyDescent="0.25">
      <c r="A716" s="3"/>
      <c r="B716" s="3"/>
      <c r="C716" s="3"/>
      <c r="D716" s="3"/>
      <c r="E716" s="4"/>
      <c r="F716" s="4"/>
      <c r="G716" s="3"/>
      <c r="H716" s="4"/>
      <c r="I716" s="7" t="str">
        <f t="shared" si="14"/>
        <v/>
      </c>
      <c r="J716" s="7"/>
      <c r="K716" s="7"/>
    </row>
    <row r="717" spans="1:11" x14ac:dyDescent="0.25">
      <c r="A717" s="3"/>
      <c r="B717" s="3"/>
      <c r="C717" s="3"/>
      <c r="D717" s="3"/>
      <c r="E717" s="4"/>
      <c r="F717" s="4"/>
      <c r="G717" s="3"/>
      <c r="H717" s="4"/>
      <c r="I717" s="7" t="str">
        <f t="shared" si="14"/>
        <v/>
      </c>
      <c r="J717" s="7"/>
      <c r="K717" s="7"/>
    </row>
    <row r="718" spans="1:11" x14ac:dyDescent="0.25">
      <c r="A718" s="3"/>
      <c r="B718" s="3"/>
      <c r="C718" s="3"/>
      <c r="D718" s="3"/>
      <c r="E718" s="4"/>
      <c r="F718" s="4"/>
      <c r="G718" s="3"/>
      <c r="H718" s="4"/>
      <c r="I718" s="7" t="str">
        <f t="shared" si="14"/>
        <v/>
      </c>
      <c r="J718" s="7"/>
      <c r="K718" s="7"/>
    </row>
    <row r="719" spans="1:11" x14ac:dyDescent="0.25">
      <c r="A719" s="3"/>
      <c r="B719" s="3"/>
      <c r="C719" s="3"/>
      <c r="D719" s="3"/>
      <c r="E719" s="4"/>
      <c r="F719" s="4"/>
      <c r="G719" s="3"/>
      <c r="H719" s="4"/>
      <c r="I719" s="7" t="str">
        <f t="shared" si="14"/>
        <v/>
      </c>
      <c r="J719" s="7"/>
      <c r="K719" s="7"/>
    </row>
    <row r="720" spans="1:11" x14ac:dyDescent="0.25">
      <c r="A720" s="3"/>
      <c r="B720" s="3"/>
      <c r="C720" s="3"/>
      <c r="D720" s="3"/>
      <c r="E720" s="4"/>
      <c r="F720" s="4"/>
      <c r="G720" s="3"/>
      <c r="H720" s="4"/>
      <c r="I720" s="7" t="str">
        <f t="shared" si="14"/>
        <v/>
      </c>
      <c r="J720" s="7"/>
      <c r="K720" s="7"/>
    </row>
    <row r="721" spans="1:11" x14ac:dyDescent="0.25">
      <c r="A721" s="3"/>
      <c r="B721" s="3"/>
      <c r="C721" s="3"/>
      <c r="D721" s="3"/>
      <c r="E721" s="4"/>
      <c r="F721" s="4"/>
      <c r="G721" s="3"/>
      <c r="H721" s="4"/>
      <c r="I721" s="7" t="str">
        <f t="shared" si="14"/>
        <v/>
      </c>
      <c r="J721" s="7"/>
      <c r="K721" s="7"/>
    </row>
    <row r="722" spans="1:11" x14ac:dyDescent="0.25">
      <c r="A722" s="3"/>
      <c r="B722" s="3"/>
      <c r="C722" s="3"/>
      <c r="D722" s="3"/>
      <c r="E722" s="4"/>
      <c r="F722" s="4"/>
      <c r="G722" s="3"/>
      <c r="H722" s="4"/>
      <c r="I722" s="7" t="str">
        <f t="shared" si="14"/>
        <v/>
      </c>
      <c r="J722" s="7"/>
      <c r="K722" s="7"/>
    </row>
    <row r="723" spans="1:11" x14ac:dyDescent="0.25">
      <c r="A723" s="3"/>
      <c r="B723" s="3"/>
      <c r="C723" s="3"/>
      <c r="D723" s="3"/>
      <c r="E723" s="4"/>
      <c r="F723" s="4"/>
      <c r="G723" s="3"/>
      <c r="H723" s="4"/>
      <c r="I723" s="7" t="str">
        <f t="shared" ref="I723:I786" si="15">IF(OR(E723=0,H723=0),"",H723-E723)</f>
        <v/>
      </c>
      <c r="J723" s="7"/>
      <c r="K723" s="7"/>
    </row>
    <row r="724" spans="1:11" x14ac:dyDescent="0.25">
      <c r="A724" s="3"/>
      <c r="B724" s="3"/>
      <c r="C724" s="3"/>
      <c r="D724" s="3"/>
      <c r="E724" s="4"/>
      <c r="F724" s="4"/>
      <c r="G724" s="3"/>
      <c r="H724" s="4"/>
      <c r="I724" s="7" t="str">
        <f t="shared" si="15"/>
        <v/>
      </c>
      <c r="J724" s="7"/>
      <c r="K724" s="7"/>
    </row>
    <row r="725" spans="1:11" x14ac:dyDescent="0.25">
      <c r="A725" s="3"/>
      <c r="B725" s="3"/>
      <c r="C725" s="3"/>
      <c r="D725" s="3"/>
      <c r="E725" s="4"/>
      <c r="F725" s="4"/>
      <c r="G725" s="3"/>
      <c r="H725" s="4"/>
      <c r="I725" s="7" t="str">
        <f t="shared" si="15"/>
        <v/>
      </c>
      <c r="J725" s="7"/>
      <c r="K725" s="7"/>
    </row>
    <row r="726" spans="1:11" x14ac:dyDescent="0.25">
      <c r="A726" s="3"/>
      <c r="B726" s="3"/>
      <c r="C726" s="3"/>
      <c r="D726" s="3"/>
      <c r="E726" s="4"/>
      <c r="F726" s="4"/>
      <c r="G726" s="3"/>
      <c r="H726" s="4"/>
      <c r="I726" s="7" t="str">
        <f t="shared" si="15"/>
        <v/>
      </c>
      <c r="J726" s="7"/>
      <c r="K726" s="7"/>
    </row>
    <row r="727" spans="1:11" x14ac:dyDescent="0.25">
      <c r="A727" s="3"/>
      <c r="B727" s="3"/>
      <c r="C727" s="3"/>
      <c r="D727" s="3"/>
      <c r="E727" s="4"/>
      <c r="F727" s="4"/>
      <c r="G727" s="3"/>
      <c r="H727" s="4"/>
      <c r="I727" s="7" t="str">
        <f t="shared" si="15"/>
        <v/>
      </c>
      <c r="J727" s="7"/>
      <c r="K727" s="7"/>
    </row>
    <row r="728" spans="1:11" x14ac:dyDescent="0.25">
      <c r="A728" s="3"/>
      <c r="B728" s="3"/>
      <c r="C728" s="3"/>
      <c r="D728" s="3"/>
      <c r="E728" s="4"/>
      <c r="F728" s="4"/>
      <c r="G728" s="3"/>
      <c r="H728" s="4"/>
      <c r="I728" s="7" t="str">
        <f t="shared" si="15"/>
        <v/>
      </c>
      <c r="J728" s="7"/>
      <c r="K728" s="7"/>
    </row>
    <row r="729" spans="1:11" x14ac:dyDescent="0.25">
      <c r="A729" s="3"/>
      <c r="B729" s="3"/>
      <c r="C729" s="3"/>
      <c r="D729" s="3"/>
      <c r="E729" s="4"/>
      <c r="F729" s="4"/>
      <c r="G729" s="3"/>
      <c r="H729" s="4"/>
      <c r="I729" s="7" t="str">
        <f t="shared" si="15"/>
        <v/>
      </c>
      <c r="J729" s="7"/>
      <c r="K729" s="7"/>
    </row>
    <row r="730" spans="1:11" x14ac:dyDescent="0.25">
      <c r="A730" s="3"/>
      <c r="B730" s="3"/>
      <c r="C730" s="3"/>
      <c r="D730" s="3"/>
      <c r="E730" s="4"/>
      <c r="F730" s="4"/>
      <c r="G730" s="3"/>
      <c r="H730" s="4"/>
      <c r="I730" s="7" t="str">
        <f t="shared" si="15"/>
        <v/>
      </c>
      <c r="J730" s="7"/>
      <c r="K730" s="7"/>
    </row>
    <row r="731" spans="1:11" x14ac:dyDescent="0.25">
      <c r="A731" s="3"/>
      <c r="B731" s="3"/>
      <c r="C731" s="3"/>
      <c r="D731" s="3"/>
      <c r="E731" s="4"/>
      <c r="F731" s="4"/>
      <c r="G731" s="3"/>
      <c r="H731" s="4"/>
      <c r="I731" s="7" t="str">
        <f t="shared" si="15"/>
        <v/>
      </c>
      <c r="J731" s="7"/>
      <c r="K731" s="7"/>
    </row>
    <row r="732" spans="1:11" x14ac:dyDescent="0.25">
      <c r="A732" s="3"/>
      <c r="B732" s="3"/>
      <c r="C732" s="3"/>
      <c r="D732" s="3"/>
      <c r="E732" s="4"/>
      <c r="F732" s="4"/>
      <c r="G732" s="3"/>
      <c r="H732" s="4"/>
      <c r="I732" s="7" t="str">
        <f t="shared" si="15"/>
        <v/>
      </c>
      <c r="J732" s="7"/>
      <c r="K732" s="7"/>
    </row>
    <row r="733" spans="1:11" x14ac:dyDescent="0.25">
      <c r="A733" s="3"/>
      <c r="B733" s="3"/>
      <c r="C733" s="3"/>
      <c r="D733" s="3"/>
      <c r="E733" s="4"/>
      <c r="F733" s="4"/>
      <c r="G733" s="3"/>
      <c r="H733" s="4"/>
      <c r="I733" s="7" t="str">
        <f t="shared" si="15"/>
        <v/>
      </c>
      <c r="J733" s="7"/>
      <c r="K733" s="7"/>
    </row>
    <row r="734" spans="1:11" x14ac:dyDescent="0.25">
      <c r="A734" s="3"/>
      <c r="B734" s="3"/>
      <c r="C734" s="3"/>
      <c r="D734" s="3"/>
      <c r="E734" s="4"/>
      <c r="F734" s="4"/>
      <c r="G734" s="3"/>
      <c r="H734" s="4"/>
      <c r="I734" s="7" t="str">
        <f t="shared" si="15"/>
        <v/>
      </c>
      <c r="J734" s="7"/>
      <c r="K734" s="7"/>
    </row>
    <row r="735" spans="1:11" x14ac:dyDescent="0.25">
      <c r="A735" s="3"/>
      <c r="B735" s="3"/>
      <c r="C735" s="3"/>
      <c r="D735" s="3"/>
      <c r="E735" s="4"/>
      <c r="F735" s="4"/>
      <c r="G735" s="3"/>
      <c r="H735" s="4"/>
      <c r="I735" s="7" t="str">
        <f t="shared" si="15"/>
        <v/>
      </c>
      <c r="J735" s="7"/>
      <c r="K735" s="7"/>
    </row>
    <row r="736" spans="1:11" x14ac:dyDescent="0.25">
      <c r="A736" s="3"/>
      <c r="B736" s="3"/>
      <c r="C736" s="3"/>
      <c r="D736" s="3"/>
      <c r="E736" s="4"/>
      <c r="F736" s="4"/>
      <c r="G736" s="3"/>
      <c r="H736" s="4"/>
      <c r="I736" s="7" t="str">
        <f t="shared" si="15"/>
        <v/>
      </c>
      <c r="J736" s="7"/>
      <c r="K736" s="7"/>
    </row>
    <row r="737" spans="1:11" x14ac:dyDescent="0.25">
      <c r="A737" s="3"/>
      <c r="B737" s="3"/>
      <c r="C737" s="3"/>
      <c r="D737" s="3"/>
      <c r="E737" s="4"/>
      <c r="F737" s="4"/>
      <c r="G737" s="3"/>
      <c r="H737" s="4"/>
      <c r="I737" s="7" t="str">
        <f t="shared" si="15"/>
        <v/>
      </c>
      <c r="J737" s="7"/>
      <c r="K737" s="7"/>
    </row>
    <row r="738" spans="1:11" x14ac:dyDescent="0.25">
      <c r="A738" s="3"/>
      <c r="B738" s="3"/>
      <c r="C738" s="3"/>
      <c r="D738" s="3"/>
      <c r="E738" s="4"/>
      <c r="F738" s="4"/>
      <c r="G738" s="3"/>
      <c r="H738" s="4"/>
      <c r="I738" s="7" t="str">
        <f t="shared" si="15"/>
        <v/>
      </c>
      <c r="J738" s="7"/>
      <c r="K738" s="7"/>
    </row>
    <row r="739" spans="1:11" x14ac:dyDescent="0.25">
      <c r="A739" s="3"/>
      <c r="B739" s="3"/>
      <c r="C739" s="3"/>
      <c r="D739" s="3"/>
      <c r="E739" s="4"/>
      <c r="F739" s="4"/>
      <c r="G739" s="3"/>
      <c r="H739" s="4"/>
      <c r="I739" s="7" t="str">
        <f t="shared" si="15"/>
        <v/>
      </c>
      <c r="J739" s="7"/>
      <c r="K739" s="7"/>
    </row>
    <row r="740" spans="1:11" x14ac:dyDescent="0.25">
      <c r="A740" s="3"/>
      <c r="B740" s="3"/>
      <c r="C740" s="3"/>
      <c r="D740" s="3"/>
      <c r="E740" s="4"/>
      <c r="F740" s="4"/>
      <c r="G740" s="3"/>
      <c r="H740" s="4"/>
      <c r="I740" s="7" t="str">
        <f t="shared" si="15"/>
        <v/>
      </c>
      <c r="J740" s="7"/>
      <c r="K740" s="7"/>
    </row>
    <row r="741" spans="1:11" x14ac:dyDescent="0.25">
      <c r="A741" s="3"/>
      <c r="B741" s="3"/>
      <c r="C741" s="3"/>
      <c r="D741" s="3"/>
      <c r="E741" s="4"/>
      <c r="F741" s="4"/>
      <c r="G741" s="3"/>
      <c r="H741" s="4"/>
      <c r="I741" s="7" t="str">
        <f t="shared" si="15"/>
        <v/>
      </c>
      <c r="J741" s="7"/>
      <c r="K741" s="7"/>
    </row>
    <row r="742" spans="1:11" x14ac:dyDescent="0.25">
      <c r="A742" s="3"/>
      <c r="B742" s="3"/>
      <c r="C742" s="3"/>
      <c r="D742" s="3"/>
      <c r="E742" s="4"/>
      <c r="F742" s="4"/>
      <c r="G742" s="3"/>
      <c r="H742" s="4"/>
      <c r="I742" s="7" t="str">
        <f t="shared" si="15"/>
        <v/>
      </c>
      <c r="J742" s="7"/>
      <c r="K742" s="7"/>
    </row>
    <row r="743" spans="1:11" x14ac:dyDescent="0.25">
      <c r="A743" s="3"/>
      <c r="B743" s="3"/>
      <c r="C743" s="3"/>
      <c r="D743" s="3"/>
      <c r="E743" s="4"/>
      <c r="F743" s="4"/>
      <c r="G743" s="3"/>
      <c r="H743" s="4"/>
      <c r="I743" s="7" t="str">
        <f t="shared" si="15"/>
        <v/>
      </c>
      <c r="J743" s="7"/>
      <c r="K743" s="7"/>
    </row>
    <row r="744" spans="1:11" x14ac:dyDescent="0.25">
      <c r="A744" s="3"/>
      <c r="B744" s="3"/>
      <c r="C744" s="3"/>
      <c r="D744" s="3"/>
      <c r="E744" s="4"/>
      <c r="F744" s="4"/>
      <c r="G744" s="3"/>
      <c r="H744" s="4"/>
      <c r="I744" s="7" t="str">
        <f t="shared" si="15"/>
        <v/>
      </c>
      <c r="J744" s="7"/>
      <c r="K744" s="7"/>
    </row>
    <row r="745" spans="1:11" x14ac:dyDescent="0.25">
      <c r="A745" s="3"/>
      <c r="B745" s="3"/>
      <c r="C745" s="3"/>
      <c r="D745" s="3"/>
      <c r="E745" s="4"/>
      <c r="F745" s="4"/>
      <c r="G745" s="3"/>
      <c r="H745" s="4"/>
      <c r="I745" s="7" t="str">
        <f t="shared" si="15"/>
        <v/>
      </c>
      <c r="J745" s="7"/>
      <c r="K745" s="7"/>
    </row>
    <row r="746" spans="1:11" x14ac:dyDescent="0.25">
      <c r="A746" s="3"/>
      <c r="B746" s="3"/>
      <c r="C746" s="3"/>
      <c r="D746" s="3"/>
      <c r="E746" s="4"/>
      <c r="F746" s="4"/>
      <c r="G746" s="3"/>
      <c r="H746" s="4"/>
      <c r="I746" s="7" t="str">
        <f t="shared" si="15"/>
        <v/>
      </c>
      <c r="J746" s="7"/>
      <c r="K746" s="7"/>
    </row>
    <row r="747" spans="1:11" x14ac:dyDescent="0.25">
      <c r="A747" s="3"/>
      <c r="B747" s="3"/>
      <c r="C747" s="3"/>
      <c r="D747" s="3"/>
      <c r="E747" s="4"/>
      <c r="F747" s="4"/>
      <c r="G747" s="3"/>
      <c r="H747" s="4"/>
      <c r="I747" s="7" t="str">
        <f t="shared" si="15"/>
        <v/>
      </c>
      <c r="J747" s="7"/>
      <c r="K747" s="7"/>
    </row>
    <row r="748" spans="1:11" x14ac:dyDescent="0.25">
      <c r="A748" s="3"/>
      <c r="B748" s="3"/>
      <c r="C748" s="3"/>
      <c r="D748" s="3"/>
      <c r="E748" s="4"/>
      <c r="F748" s="4"/>
      <c r="G748" s="3"/>
      <c r="H748" s="4"/>
      <c r="I748" s="7" t="str">
        <f t="shared" si="15"/>
        <v/>
      </c>
      <c r="J748" s="7"/>
      <c r="K748" s="7"/>
    </row>
    <row r="749" spans="1:11" x14ac:dyDescent="0.25">
      <c r="A749" s="3"/>
      <c r="B749" s="3"/>
      <c r="C749" s="3"/>
      <c r="D749" s="3"/>
      <c r="E749" s="4"/>
      <c r="F749" s="4"/>
      <c r="G749" s="3"/>
      <c r="H749" s="4"/>
      <c r="I749" s="7" t="str">
        <f t="shared" si="15"/>
        <v/>
      </c>
      <c r="J749" s="7"/>
      <c r="K749" s="7"/>
    </row>
    <row r="750" spans="1:11" x14ac:dyDescent="0.25">
      <c r="A750" s="3"/>
      <c r="B750" s="3"/>
      <c r="C750" s="3"/>
      <c r="D750" s="3"/>
      <c r="E750" s="4"/>
      <c r="F750" s="4"/>
      <c r="G750" s="3"/>
      <c r="H750" s="4"/>
      <c r="I750" s="7" t="str">
        <f t="shared" si="15"/>
        <v/>
      </c>
      <c r="J750" s="7"/>
      <c r="K750" s="7"/>
    </row>
    <row r="751" spans="1:11" x14ac:dyDescent="0.25">
      <c r="A751" s="3"/>
      <c r="B751" s="3"/>
      <c r="C751" s="3"/>
      <c r="D751" s="3"/>
      <c r="E751" s="4"/>
      <c r="F751" s="4"/>
      <c r="G751" s="3"/>
      <c r="H751" s="4"/>
      <c r="I751" s="7" t="str">
        <f t="shared" si="15"/>
        <v/>
      </c>
      <c r="J751" s="7"/>
      <c r="K751" s="7"/>
    </row>
    <row r="752" spans="1:11" x14ac:dyDescent="0.25">
      <c r="A752" s="3"/>
      <c r="B752" s="3"/>
      <c r="C752" s="3"/>
      <c r="D752" s="3"/>
      <c r="E752" s="4"/>
      <c r="F752" s="4"/>
      <c r="G752" s="3"/>
      <c r="H752" s="4"/>
      <c r="I752" s="7" t="str">
        <f t="shared" si="15"/>
        <v/>
      </c>
      <c r="J752" s="7"/>
      <c r="K752" s="7"/>
    </row>
    <row r="753" spans="1:11" x14ac:dyDescent="0.25">
      <c r="A753" s="3"/>
      <c r="B753" s="3"/>
      <c r="C753" s="3"/>
      <c r="D753" s="3"/>
      <c r="E753" s="4"/>
      <c r="F753" s="4"/>
      <c r="G753" s="3"/>
      <c r="H753" s="4"/>
      <c r="I753" s="7" t="str">
        <f t="shared" si="15"/>
        <v/>
      </c>
      <c r="J753" s="7"/>
      <c r="K753" s="7"/>
    </row>
    <row r="754" spans="1:11" x14ac:dyDescent="0.25">
      <c r="A754" s="3"/>
      <c r="B754" s="3"/>
      <c r="C754" s="3"/>
      <c r="D754" s="3"/>
      <c r="E754" s="4"/>
      <c r="F754" s="4"/>
      <c r="G754" s="3"/>
      <c r="H754" s="4"/>
      <c r="I754" s="7" t="str">
        <f t="shared" si="15"/>
        <v/>
      </c>
      <c r="J754" s="7"/>
      <c r="K754" s="7"/>
    </row>
    <row r="755" spans="1:11" x14ac:dyDescent="0.25">
      <c r="A755" s="3"/>
      <c r="B755" s="3"/>
      <c r="C755" s="3"/>
      <c r="D755" s="3"/>
      <c r="E755" s="4"/>
      <c r="F755" s="4"/>
      <c r="G755" s="3"/>
      <c r="H755" s="4"/>
      <c r="I755" s="7" t="str">
        <f t="shared" si="15"/>
        <v/>
      </c>
      <c r="J755" s="7"/>
      <c r="K755" s="7"/>
    </row>
    <row r="756" spans="1:11" x14ac:dyDescent="0.25">
      <c r="A756" s="3"/>
      <c r="B756" s="3"/>
      <c r="C756" s="3"/>
      <c r="D756" s="3"/>
      <c r="E756" s="4"/>
      <c r="F756" s="4"/>
      <c r="G756" s="3"/>
      <c r="H756" s="4"/>
      <c r="I756" s="7" t="str">
        <f t="shared" si="15"/>
        <v/>
      </c>
      <c r="J756" s="7"/>
      <c r="K756" s="7"/>
    </row>
    <row r="757" spans="1:11" x14ac:dyDescent="0.25">
      <c r="A757" s="3"/>
      <c r="B757" s="3"/>
      <c r="C757" s="3"/>
      <c r="D757" s="3"/>
      <c r="E757" s="4"/>
      <c r="F757" s="4"/>
      <c r="G757" s="3"/>
      <c r="H757" s="4"/>
      <c r="I757" s="7" t="str">
        <f t="shared" si="15"/>
        <v/>
      </c>
      <c r="J757" s="7"/>
      <c r="K757" s="7"/>
    </row>
    <row r="758" spans="1:11" x14ac:dyDescent="0.25">
      <c r="A758" s="3"/>
      <c r="B758" s="3"/>
      <c r="C758" s="3"/>
      <c r="D758" s="3"/>
      <c r="E758" s="4"/>
      <c r="F758" s="4"/>
      <c r="G758" s="3"/>
      <c r="H758" s="4"/>
      <c r="I758" s="7" t="str">
        <f t="shared" si="15"/>
        <v/>
      </c>
      <c r="J758" s="7"/>
      <c r="K758" s="7"/>
    </row>
    <row r="759" spans="1:11" x14ac:dyDescent="0.25">
      <c r="A759" s="3"/>
      <c r="B759" s="3"/>
      <c r="C759" s="3"/>
      <c r="D759" s="3"/>
      <c r="E759" s="4"/>
      <c r="F759" s="4"/>
      <c r="G759" s="3"/>
      <c r="H759" s="4"/>
      <c r="I759" s="7" t="str">
        <f t="shared" si="15"/>
        <v/>
      </c>
      <c r="J759" s="7"/>
      <c r="K759" s="7"/>
    </row>
    <row r="760" spans="1:11" x14ac:dyDescent="0.25">
      <c r="A760" s="3"/>
      <c r="B760" s="3"/>
      <c r="C760" s="3"/>
      <c r="D760" s="3"/>
      <c r="E760" s="4"/>
      <c r="F760" s="4"/>
      <c r="G760" s="3"/>
      <c r="H760" s="4"/>
      <c r="I760" s="7" t="str">
        <f t="shared" si="15"/>
        <v/>
      </c>
      <c r="J760" s="7"/>
      <c r="K760" s="7"/>
    </row>
    <row r="761" spans="1:11" x14ac:dyDescent="0.25">
      <c r="A761" s="3"/>
      <c r="B761" s="3"/>
      <c r="C761" s="3"/>
      <c r="D761" s="3"/>
      <c r="E761" s="4"/>
      <c r="F761" s="4"/>
      <c r="G761" s="3"/>
      <c r="H761" s="4"/>
      <c r="I761" s="7" t="str">
        <f t="shared" si="15"/>
        <v/>
      </c>
      <c r="J761" s="7"/>
      <c r="K761" s="7"/>
    </row>
    <row r="762" spans="1:11" x14ac:dyDescent="0.25">
      <c r="A762" s="3"/>
      <c r="B762" s="3"/>
      <c r="C762" s="3"/>
      <c r="D762" s="3"/>
      <c r="E762" s="4"/>
      <c r="F762" s="4"/>
      <c r="G762" s="3"/>
      <c r="H762" s="4"/>
      <c r="I762" s="7" t="str">
        <f t="shared" si="15"/>
        <v/>
      </c>
      <c r="J762" s="7"/>
      <c r="K762" s="7"/>
    </row>
    <row r="763" spans="1:11" x14ac:dyDescent="0.25">
      <c r="A763" s="3"/>
      <c r="B763" s="3"/>
      <c r="C763" s="3"/>
      <c r="D763" s="3"/>
      <c r="E763" s="4"/>
      <c r="F763" s="4"/>
      <c r="G763" s="3"/>
      <c r="H763" s="4"/>
      <c r="I763" s="7" t="str">
        <f t="shared" si="15"/>
        <v/>
      </c>
      <c r="J763" s="7"/>
      <c r="K763" s="7"/>
    </row>
    <row r="764" spans="1:11" x14ac:dyDescent="0.25">
      <c r="A764" s="3"/>
      <c r="B764" s="3"/>
      <c r="C764" s="3"/>
      <c r="D764" s="3"/>
      <c r="E764" s="4"/>
      <c r="F764" s="4"/>
      <c r="G764" s="3"/>
      <c r="H764" s="4"/>
      <c r="I764" s="7" t="str">
        <f t="shared" si="15"/>
        <v/>
      </c>
      <c r="J764" s="7"/>
      <c r="K764" s="7"/>
    </row>
    <row r="765" spans="1:11" x14ac:dyDescent="0.25">
      <c r="A765" s="3"/>
      <c r="B765" s="3"/>
      <c r="C765" s="3"/>
      <c r="D765" s="3"/>
      <c r="E765" s="4"/>
      <c r="F765" s="4"/>
      <c r="G765" s="3"/>
      <c r="H765" s="4"/>
      <c r="I765" s="7" t="str">
        <f t="shared" si="15"/>
        <v/>
      </c>
      <c r="J765" s="7"/>
      <c r="K765" s="7"/>
    </row>
    <row r="766" spans="1:11" x14ac:dyDescent="0.25">
      <c r="A766" s="3"/>
      <c r="B766" s="3"/>
      <c r="C766" s="3"/>
      <c r="D766" s="3"/>
      <c r="E766" s="4"/>
      <c r="F766" s="4"/>
      <c r="G766" s="3"/>
      <c r="H766" s="4"/>
      <c r="I766" s="7" t="str">
        <f t="shared" si="15"/>
        <v/>
      </c>
      <c r="J766" s="7"/>
      <c r="K766" s="7"/>
    </row>
    <row r="767" spans="1:11" x14ac:dyDescent="0.25">
      <c r="A767" s="3"/>
      <c r="B767" s="3"/>
      <c r="C767" s="3"/>
      <c r="D767" s="3"/>
      <c r="E767" s="4"/>
      <c r="F767" s="4"/>
      <c r="G767" s="3"/>
      <c r="H767" s="4"/>
      <c r="I767" s="7" t="str">
        <f t="shared" si="15"/>
        <v/>
      </c>
      <c r="J767" s="7"/>
      <c r="K767" s="7"/>
    </row>
    <row r="768" spans="1:11" x14ac:dyDescent="0.25">
      <c r="A768" s="3"/>
      <c r="B768" s="3"/>
      <c r="C768" s="3"/>
      <c r="D768" s="3"/>
      <c r="E768" s="4"/>
      <c r="F768" s="4"/>
      <c r="G768" s="3"/>
      <c r="H768" s="4"/>
      <c r="I768" s="7" t="str">
        <f t="shared" si="15"/>
        <v/>
      </c>
      <c r="J768" s="7"/>
      <c r="K768" s="7"/>
    </row>
    <row r="769" spans="1:11" x14ac:dyDescent="0.25">
      <c r="A769" s="3"/>
      <c r="B769" s="3"/>
      <c r="C769" s="3"/>
      <c r="D769" s="3"/>
      <c r="E769" s="4"/>
      <c r="F769" s="4"/>
      <c r="G769" s="3"/>
      <c r="H769" s="4"/>
      <c r="I769" s="7" t="str">
        <f t="shared" si="15"/>
        <v/>
      </c>
      <c r="J769" s="7"/>
      <c r="K769" s="7"/>
    </row>
    <row r="770" spans="1:11" x14ac:dyDescent="0.25">
      <c r="A770" s="3"/>
      <c r="B770" s="3"/>
      <c r="C770" s="3"/>
      <c r="D770" s="3"/>
      <c r="E770" s="4"/>
      <c r="F770" s="4"/>
      <c r="G770" s="3"/>
      <c r="H770" s="4"/>
      <c r="I770" s="7" t="str">
        <f t="shared" si="15"/>
        <v/>
      </c>
      <c r="J770" s="7"/>
      <c r="K770" s="7"/>
    </row>
    <row r="771" spans="1:11" x14ac:dyDescent="0.25">
      <c r="A771" s="3"/>
      <c r="B771" s="3"/>
      <c r="C771" s="3"/>
      <c r="D771" s="3"/>
      <c r="E771" s="4"/>
      <c r="F771" s="4"/>
      <c r="G771" s="3"/>
      <c r="H771" s="4"/>
      <c r="I771" s="7" t="str">
        <f t="shared" si="15"/>
        <v/>
      </c>
      <c r="J771" s="7"/>
      <c r="K771" s="7"/>
    </row>
    <row r="772" spans="1:11" x14ac:dyDescent="0.25">
      <c r="A772" s="3"/>
      <c r="B772" s="3"/>
      <c r="C772" s="3"/>
      <c r="D772" s="3"/>
      <c r="E772" s="4"/>
      <c r="F772" s="4"/>
      <c r="G772" s="3"/>
      <c r="H772" s="4"/>
      <c r="I772" s="7" t="str">
        <f t="shared" si="15"/>
        <v/>
      </c>
      <c r="J772" s="7"/>
      <c r="K772" s="7"/>
    </row>
    <row r="773" spans="1:11" x14ac:dyDescent="0.25">
      <c r="A773" s="3"/>
      <c r="B773" s="3"/>
      <c r="C773" s="3"/>
      <c r="D773" s="3"/>
      <c r="E773" s="4"/>
      <c r="F773" s="4"/>
      <c r="G773" s="3"/>
      <c r="H773" s="4"/>
      <c r="I773" s="7" t="str">
        <f t="shared" si="15"/>
        <v/>
      </c>
      <c r="J773" s="7"/>
      <c r="K773" s="7"/>
    </row>
    <row r="774" spans="1:11" x14ac:dyDescent="0.25">
      <c r="A774" s="3"/>
      <c r="B774" s="3"/>
      <c r="C774" s="3"/>
      <c r="D774" s="3"/>
      <c r="E774" s="4"/>
      <c r="F774" s="4"/>
      <c r="G774" s="3"/>
      <c r="H774" s="4"/>
      <c r="I774" s="7" t="str">
        <f t="shared" si="15"/>
        <v/>
      </c>
      <c r="J774" s="7"/>
      <c r="K774" s="7"/>
    </row>
    <row r="775" spans="1:11" x14ac:dyDescent="0.25">
      <c r="A775" s="3"/>
      <c r="B775" s="3"/>
      <c r="C775" s="3"/>
      <c r="D775" s="3"/>
      <c r="E775" s="4"/>
      <c r="F775" s="4"/>
      <c r="G775" s="3"/>
      <c r="H775" s="4"/>
      <c r="I775" s="7" t="str">
        <f t="shared" si="15"/>
        <v/>
      </c>
      <c r="J775" s="7"/>
      <c r="K775" s="7"/>
    </row>
    <row r="776" spans="1:11" x14ac:dyDescent="0.25">
      <c r="A776" s="3"/>
      <c r="B776" s="3"/>
      <c r="C776" s="3"/>
      <c r="D776" s="3"/>
      <c r="E776" s="4"/>
      <c r="F776" s="4"/>
      <c r="G776" s="3"/>
      <c r="H776" s="4"/>
      <c r="I776" s="7" t="str">
        <f t="shared" si="15"/>
        <v/>
      </c>
      <c r="J776" s="7"/>
      <c r="K776" s="7"/>
    </row>
    <row r="777" spans="1:11" x14ac:dyDescent="0.25">
      <c r="A777" s="3"/>
      <c r="B777" s="3"/>
      <c r="C777" s="3"/>
      <c r="D777" s="3"/>
      <c r="E777" s="4"/>
      <c r="F777" s="4"/>
      <c r="G777" s="3"/>
      <c r="H777" s="4"/>
      <c r="I777" s="7" t="str">
        <f t="shared" si="15"/>
        <v/>
      </c>
      <c r="J777" s="7"/>
      <c r="K777" s="7"/>
    </row>
    <row r="778" spans="1:11" x14ac:dyDescent="0.25">
      <c r="A778" s="3"/>
      <c r="B778" s="3"/>
      <c r="C778" s="3"/>
      <c r="D778" s="3"/>
      <c r="E778" s="4"/>
      <c r="F778" s="4"/>
      <c r="G778" s="3"/>
      <c r="H778" s="4"/>
      <c r="I778" s="7" t="str">
        <f t="shared" si="15"/>
        <v/>
      </c>
      <c r="J778" s="7"/>
      <c r="K778" s="7"/>
    </row>
    <row r="779" spans="1:11" x14ac:dyDescent="0.25">
      <c r="A779" s="3"/>
      <c r="B779" s="3"/>
      <c r="C779" s="3"/>
      <c r="D779" s="3"/>
      <c r="E779" s="4"/>
      <c r="F779" s="4"/>
      <c r="G779" s="3"/>
      <c r="H779" s="4"/>
      <c r="I779" s="7" t="str">
        <f t="shared" si="15"/>
        <v/>
      </c>
      <c r="J779" s="7"/>
      <c r="K779" s="7"/>
    </row>
    <row r="780" spans="1:11" x14ac:dyDescent="0.25">
      <c r="A780" s="3"/>
      <c r="B780" s="3"/>
      <c r="C780" s="3"/>
      <c r="D780" s="3"/>
      <c r="E780" s="4"/>
      <c r="F780" s="4"/>
      <c r="G780" s="3"/>
      <c r="H780" s="4"/>
      <c r="I780" s="7" t="str">
        <f t="shared" si="15"/>
        <v/>
      </c>
      <c r="J780" s="7"/>
      <c r="K780" s="7"/>
    </row>
    <row r="781" spans="1:11" x14ac:dyDescent="0.25">
      <c r="A781" s="3"/>
      <c r="B781" s="3"/>
      <c r="C781" s="3"/>
      <c r="D781" s="3"/>
      <c r="E781" s="4"/>
      <c r="F781" s="4"/>
      <c r="G781" s="3"/>
      <c r="H781" s="4"/>
      <c r="I781" s="7" t="str">
        <f t="shared" si="15"/>
        <v/>
      </c>
      <c r="J781" s="7"/>
      <c r="K781" s="7"/>
    </row>
    <row r="782" spans="1:11" x14ac:dyDescent="0.25">
      <c r="A782" s="3"/>
      <c r="B782" s="3"/>
      <c r="C782" s="3"/>
      <c r="D782" s="3"/>
      <c r="E782" s="4"/>
      <c r="F782" s="4"/>
      <c r="G782" s="3"/>
      <c r="H782" s="4"/>
      <c r="I782" s="7" t="str">
        <f t="shared" si="15"/>
        <v/>
      </c>
      <c r="J782" s="7"/>
      <c r="K782" s="7"/>
    </row>
    <row r="783" spans="1:11" x14ac:dyDescent="0.25">
      <c r="A783" s="3"/>
      <c r="B783" s="3"/>
      <c r="C783" s="3"/>
      <c r="D783" s="3"/>
      <c r="E783" s="4"/>
      <c r="F783" s="4"/>
      <c r="G783" s="3"/>
      <c r="H783" s="4"/>
      <c r="I783" s="7" t="str">
        <f t="shared" si="15"/>
        <v/>
      </c>
      <c r="J783" s="7"/>
      <c r="K783" s="7"/>
    </row>
    <row r="784" spans="1:11" x14ac:dyDescent="0.25">
      <c r="A784" s="3"/>
      <c r="B784" s="3"/>
      <c r="C784" s="3"/>
      <c r="D784" s="3"/>
      <c r="E784" s="4"/>
      <c r="F784" s="4"/>
      <c r="G784" s="3"/>
      <c r="H784" s="4"/>
      <c r="I784" s="7" t="str">
        <f t="shared" si="15"/>
        <v/>
      </c>
      <c r="J784" s="7"/>
      <c r="K784" s="7"/>
    </row>
    <row r="785" spans="1:11" x14ac:dyDescent="0.25">
      <c r="A785" s="3"/>
      <c r="B785" s="3"/>
      <c r="C785" s="3"/>
      <c r="D785" s="3"/>
      <c r="E785" s="4"/>
      <c r="F785" s="4"/>
      <c r="G785" s="3"/>
      <c r="H785" s="4"/>
      <c r="I785" s="7" t="str">
        <f t="shared" si="15"/>
        <v/>
      </c>
      <c r="J785" s="7"/>
      <c r="K785" s="7"/>
    </row>
    <row r="786" spans="1:11" x14ac:dyDescent="0.25">
      <c r="A786" s="3"/>
      <c r="B786" s="3"/>
      <c r="C786" s="3"/>
      <c r="D786" s="3"/>
      <c r="E786" s="4"/>
      <c r="F786" s="4"/>
      <c r="G786" s="3"/>
      <c r="H786" s="4"/>
      <c r="I786" s="7" t="str">
        <f t="shared" si="15"/>
        <v/>
      </c>
      <c r="J786" s="7"/>
      <c r="K786" s="7"/>
    </row>
    <row r="787" spans="1:11" x14ac:dyDescent="0.25">
      <c r="A787" s="3"/>
      <c r="B787" s="3"/>
      <c r="C787" s="3"/>
      <c r="D787" s="3"/>
      <c r="E787" s="4"/>
      <c r="F787" s="4"/>
      <c r="G787" s="3"/>
      <c r="H787" s="4"/>
      <c r="I787" s="7" t="str">
        <f t="shared" ref="I787:I806" si="16">IF(OR(E787=0,H787=0),"",H787-E787)</f>
        <v/>
      </c>
      <c r="J787" s="7"/>
      <c r="K787" s="7"/>
    </row>
    <row r="788" spans="1:11" x14ac:dyDescent="0.25">
      <c r="A788" s="3"/>
      <c r="B788" s="3"/>
      <c r="C788" s="3"/>
      <c r="D788" s="3"/>
      <c r="E788" s="4"/>
      <c r="F788" s="4"/>
      <c r="G788" s="3"/>
      <c r="H788" s="4"/>
      <c r="I788" s="7" t="str">
        <f t="shared" si="16"/>
        <v/>
      </c>
      <c r="J788" s="7"/>
      <c r="K788" s="7"/>
    </row>
    <row r="789" spans="1:11" x14ac:dyDescent="0.25">
      <c r="A789" s="3"/>
      <c r="B789" s="3"/>
      <c r="C789" s="3"/>
      <c r="D789" s="3"/>
      <c r="E789" s="4"/>
      <c r="F789" s="4"/>
      <c r="G789" s="3"/>
      <c r="H789" s="4"/>
      <c r="I789" s="7" t="str">
        <f t="shared" si="16"/>
        <v/>
      </c>
      <c r="J789" s="7"/>
      <c r="K789" s="7"/>
    </row>
    <row r="790" spans="1:11" x14ac:dyDescent="0.25">
      <c r="A790" s="3"/>
      <c r="B790" s="3"/>
      <c r="C790" s="3"/>
      <c r="D790" s="3"/>
      <c r="E790" s="4"/>
      <c r="F790" s="4"/>
      <c r="G790" s="3"/>
      <c r="H790" s="4"/>
      <c r="I790" s="7" t="str">
        <f t="shared" si="16"/>
        <v/>
      </c>
      <c r="J790" s="7"/>
      <c r="K790" s="7"/>
    </row>
    <row r="791" spans="1:11" x14ac:dyDescent="0.25">
      <c r="A791" s="3"/>
      <c r="B791" s="3"/>
      <c r="C791" s="3"/>
      <c r="D791" s="3"/>
      <c r="E791" s="4"/>
      <c r="F791" s="4"/>
      <c r="G791" s="3"/>
      <c r="H791" s="4"/>
      <c r="I791" s="7" t="str">
        <f t="shared" si="16"/>
        <v/>
      </c>
      <c r="J791" s="7"/>
      <c r="K791" s="7"/>
    </row>
    <row r="792" spans="1:11" x14ac:dyDescent="0.25">
      <c r="A792" s="3"/>
      <c r="B792" s="3"/>
      <c r="C792" s="3"/>
      <c r="D792" s="3"/>
      <c r="E792" s="4"/>
      <c r="F792" s="4"/>
      <c r="G792" s="3"/>
      <c r="H792" s="4"/>
      <c r="I792" s="7" t="str">
        <f t="shared" si="16"/>
        <v/>
      </c>
      <c r="J792" s="7"/>
      <c r="K792" s="7"/>
    </row>
    <row r="793" spans="1:11" x14ac:dyDescent="0.25">
      <c r="A793" s="3"/>
      <c r="B793" s="3"/>
      <c r="C793" s="3"/>
      <c r="D793" s="3"/>
      <c r="E793" s="4"/>
      <c r="F793" s="4"/>
      <c r="G793" s="3"/>
      <c r="H793" s="4"/>
      <c r="I793" s="7" t="str">
        <f t="shared" si="16"/>
        <v/>
      </c>
      <c r="J793" s="7"/>
      <c r="K793" s="7"/>
    </row>
    <row r="794" spans="1:11" x14ac:dyDescent="0.25">
      <c r="A794" s="3"/>
      <c r="B794" s="3"/>
      <c r="C794" s="3"/>
      <c r="D794" s="3"/>
      <c r="E794" s="4"/>
      <c r="F794" s="4"/>
      <c r="G794" s="3"/>
      <c r="H794" s="4"/>
      <c r="I794" s="7" t="str">
        <f t="shared" si="16"/>
        <v/>
      </c>
      <c r="J794" s="7"/>
      <c r="K794" s="7"/>
    </row>
    <row r="795" spans="1:11" x14ac:dyDescent="0.25">
      <c r="A795" s="3"/>
      <c r="B795" s="3"/>
      <c r="C795" s="3"/>
      <c r="D795" s="3"/>
      <c r="E795" s="4"/>
      <c r="F795" s="4"/>
      <c r="G795" s="3"/>
      <c r="H795" s="4"/>
      <c r="I795" s="7" t="str">
        <f t="shared" si="16"/>
        <v/>
      </c>
      <c r="J795" s="7"/>
      <c r="K795" s="7"/>
    </row>
    <row r="796" spans="1:11" x14ac:dyDescent="0.25">
      <c r="A796" s="3"/>
      <c r="B796" s="3"/>
      <c r="C796" s="3"/>
      <c r="D796" s="3"/>
      <c r="E796" s="4"/>
      <c r="F796" s="4"/>
      <c r="G796" s="3"/>
      <c r="H796" s="4"/>
      <c r="I796" s="7" t="str">
        <f t="shared" si="16"/>
        <v/>
      </c>
      <c r="J796" s="7"/>
      <c r="K796" s="7"/>
    </row>
    <row r="797" spans="1:11" x14ac:dyDescent="0.25">
      <c r="A797" s="3"/>
      <c r="B797" s="3"/>
      <c r="C797" s="3"/>
      <c r="D797" s="3"/>
      <c r="E797" s="4"/>
      <c r="F797" s="4"/>
      <c r="G797" s="3"/>
      <c r="H797" s="4"/>
      <c r="I797" s="7" t="str">
        <f t="shared" si="16"/>
        <v/>
      </c>
      <c r="J797" s="7"/>
      <c r="K797" s="7"/>
    </row>
    <row r="798" spans="1:11" x14ac:dyDescent="0.25">
      <c r="A798" s="3"/>
      <c r="B798" s="3"/>
      <c r="C798" s="3"/>
      <c r="D798" s="3"/>
      <c r="E798" s="4"/>
      <c r="F798" s="4"/>
      <c r="G798" s="3"/>
      <c r="H798" s="4"/>
      <c r="I798" s="7" t="str">
        <f t="shared" si="16"/>
        <v/>
      </c>
      <c r="J798" s="7"/>
      <c r="K798" s="7"/>
    </row>
    <row r="799" spans="1:11" x14ac:dyDescent="0.25">
      <c r="A799" s="3"/>
      <c r="B799" s="3"/>
      <c r="C799" s="3"/>
      <c r="D799" s="3"/>
      <c r="E799" s="4"/>
      <c r="F799" s="4"/>
      <c r="G799" s="3"/>
      <c r="H799" s="4"/>
      <c r="I799" s="7" t="str">
        <f t="shared" si="16"/>
        <v/>
      </c>
      <c r="J799" s="7"/>
      <c r="K799" s="7"/>
    </row>
    <row r="800" spans="1:11" x14ac:dyDescent="0.25">
      <c r="A800" s="3"/>
      <c r="B800" s="3"/>
      <c r="C800" s="3"/>
      <c r="D800" s="3"/>
      <c r="E800" s="4"/>
      <c r="F800" s="4"/>
      <c r="G800" s="3"/>
      <c r="H800" s="4"/>
      <c r="I800" s="7" t="str">
        <f t="shared" si="16"/>
        <v/>
      </c>
      <c r="J800" s="7"/>
      <c r="K800" s="7"/>
    </row>
    <row r="801" spans="1:11" x14ac:dyDescent="0.25">
      <c r="A801" s="3"/>
      <c r="B801" s="3"/>
      <c r="C801" s="3"/>
      <c r="D801" s="3"/>
      <c r="E801" s="4"/>
      <c r="F801" s="4"/>
      <c r="G801" s="3"/>
      <c r="H801" s="4"/>
      <c r="I801" s="7" t="str">
        <f t="shared" si="16"/>
        <v/>
      </c>
      <c r="J801" s="7"/>
      <c r="K801" s="7"/>
    </row>
    <row r="802" spans="1:11" x14ac:dyDescent="0.25">
      <c r="A802" s="3"/>
      <c r="B802" s="3"/>
      <c r="C802" s="3"/>
      <c r="D802" s="3"/>
      <c r="E802" s="4"/>
      <c r="F802" s="4"/>
      <c r="G802" s="3"/>
      <c r="H802" s="4"/>
      <c r="I802" s="7" t="str">
        <f t="shared" si="16"/>
        <v/>
      </c>
      <c r="J802" s="7"/>
      <c r="K802" s="7"/>
    </row>
    <row r="803" spans="1:11" x14ac:dyDescent="0.25">
      <c r="A803" s="3"/>
      <c r="B803" s="3"/>
      <c r="C803" s="3"/>
      <c r="D803" s="3"/>
      <c r="E803" s="4"/>
      <c r="F803" s="4"/>
      <c r="G803" s="3"/>
      <c r="H803" s="4"/>
      <c r="I803" s="7" t="str">
        <f t="shared" si="16"/>
        <v/>
      </c>
      <c r="J803" s="7"/>
      <c r="K803" s="7"/>
    </row>
    <row r="804" spans="1:11" x14ac:dyDescent="0.25">
      <c r="A804" s="3"/>
      <c r="B804" s="3"/>
      <c r="C804" s="3"/>
      <c r="D804" s="3"/>
      <c r="E804" s="4"/>
      <c r="F804" s="4"/>
      <c r="G804" s="3"/>
      <c r="H804" s="4"/>
      <c r="I804" s="7" t="str">
        <f t="shared" si="16"/>
        <v/>
      </c>
      <c r="J804" s="7"/>
      <c r="K804" s="7"/>
    </row>
    <row r="805" spans="1:11" x14ac:dyDescent="0.25">
      <c r="A805" s="3"/>
      <c r="B805" s="3"/>
      <c r="C805" s="3"/>
      <c r="D805" s="3"/>
      <c r="E805" s="4"/>
      <c r="F805" s="4"/>
      <c r="G805" s="3"/>
      <c r="H805" s="4"/>
      <c r="I805" s="7" t="str">
        <f t="shared" si="16"/>
        <v/>
      </c>
      <c r="J805" s="7"/>
      <c r="K805" s="7"/>
    </row>
    <row r="806" spans="1:11" x14ac:dyDescent="0.25">
      <c r="A806" s="3"/>
      <c r="B806" s="3"/>
      <c r="C806" s="3"/>
      <c r="D806" s="3"/>
      <c r="E806" s="4"/>
      <c r="F806" s="18"/>
      <c r="H806" s="4"/>
      <c r="I806" s="7" t="str">
        <f t="shared" si="16"/>
        <v/>
      </c>
      <c r="J806" s="7"/>
      <c r="K806" s="7"/>
    </row>
    <row r="807" spans="1:11" x14ac:dyDescent="0.25">
      <c r="A807" s="3"/>
    </row>
  </sheetData>
  <autoFilter ref="F12:G806"/>
  <dataConsolidate/>
  <mergeCells count="26">
    <mergeCell ref="A5:G5"/>
    <mergeCell ref="E3:I3"/>
    <mergeCell ref="J3:K3"/>
    <mergeCell ref="L3:N3"/>
    <mergeCell ref="D1:O1"/>
    <mergeCell ref="D2:O2"/>
    <mergeCell ref="A4:O4"/>
    <mergeCell ref="A10:I10"/>
    <mergeCell ref="A6:D6"/>
    <mergeCell ref="E6:G6"/>
    <mergeCell ref="A7:D7"/>
    <mergeCell ref="A9:G9"/>
    <mergeCell ref="E7:G7"/>
    <mergeCell ref="A11:A12"/>
    <mergeCell ref="B11:B12"/>
    <mergeCell ref="C11:C12"/>
    <mergeCell ref="D11:D12"/>
    <mergeCell ref="E11:E12"/>
    <mergeCell ref="F11:G11"/>
    <mergeCell ref="H11:H12"/>
    <mergeCell ref="I11:I12"/>
    <mergeCell ref="J11:K12"/>
    <mergeCell ref="L11:L12"/>
    <mergeCell ref="M11:M12"/>
    <mergeCell ref="N11:N12"/>
    <mergeCell ref="O11:O12"/>
  </mergeCells>
  <conditionalFormatting sqref="J421:J443 J25 J322:J323 J13:J15 J17:J19 J21:J23 J27:J31 J33:J52 J54:J61 J65:J67 J72:J75 J77:J140 J168:J319">
    <cfRule type="containsText" dxfId="1089" priority="2159" operator="containsText" text="SI">
      <formula>NOT(ISERROR(SEARCH("SI",J13)))</formula>
    </cfRule>
  </conditionalFormatting>
  <conditionalFormatting sqref="D178:D196 D93:D107 D113:D118 D146:D147 D134:D137 D139 D153:D158 D162:D166 D168:D174 D198 D16:D52">
    <cfRule type="cellIs" dxfId="1088" priority="1257" operator="equal">
      <formula>"Baja"</formula>
    </cfRule>
    <cfRule type="cellIs" dxfId="1087" priority="1258" operator="equal">
      <formula>"Media"</formula>
    </cfRule>
    <cfRule type="cellIs" dxfId="1086" priority="1259" operator="equal">
      <formula>"Alta"</formula>
    </cfRule>
    <cfRule type="cellIs" dxfId="1085" priority="1260" operator="equal">
      <formula>"Urgente"</formula>
    </cfRule>
  </conditionalFormatting>
  <conditionalFormatting sqref="D421:D422">
    <cfRule type="cellIs" dxfId="1084" priority="1880" operator="equal">
      <formula>"Baja"</formula>
    </cfRule>
    <cfRule type="cellIs" dxfId="1083" priority="1881" operator="equal">
      <formula>"Media"</formula>
    </cfRule>
    <cfRule type="cellIs" dxfId="1082" priority="1882" operator="equal">
      <formula>"Alta"</formula>
    </cfRule>
    <cfRule type="cellIs" dxfId="1081" priority="1883" operator="equal">
      <formula>"Urgente"</formula>
    </cfRule>
  </conditionalFormatting>
  <conditionalFormatting sqref="D423:D443">
    <cfRule type="cellIs" dxfId="1080" priority="1876" operator="equal">
      <formula>"Baja"</formula>
    </cfRule>
    <cfRule type="cellIs" dxfId="1079" priority="1877" operator="equal">
      <formula>"Media"</formula>
    </cfRule>
    <cfRule type="cellIs" dxfId="1078" priority="1878" operator="equal">
      <formula>"Alta"</formula>
    </cfRule>
    <cfRule type="cellIs" dxfId="1077" priority="1879" operator="equal">
      <formula>"Urgente"</formula>
    </cfRule>
  </conditionalFormatting>
  <conditionalFormatting sqref="D439:D443">
    <cfRule type="cellIs" dxfId="1076" priority="1872" operator="equal">
      <formula>"Baja"</formula>
    </cfRule>
    <cfRule type="cellIs" dxfId="1075" priority="1873" operator="equal">
      <formula>"Media"</formula>
    </cfRule>
    <cfRule type="cellIs" dxfId="1074" priority="1874" operator="equal">
      <formula>"Alta"</formula>
    </cfRule>
    <cfRule type="cellIs" dxfId="1073" priority="1875" operator="equal">
      <formula>"Urgente"</formula>
    </cfRule>
  </conditionalFormatting>
  <conditionalFormatting sqref="C421:C443 C113:C121 C146:C147 C132:C137 C139 C153:C158 C162:C166 C168:C196 C33:C107">
    <cfRule type="containsText" dxfId="1072" priority="1854" operator="containsText" text="abierto">
      <formula>NOT(ISERROR(SEARCH("abierto",C33)))</formula>
    </cfRule>
  </conditionalFormatting>
  <conditionalFormatting sqref="I328:I443 I113:I140 I144:I158 I162:I166 I13:I107">
    <cfRule type="cellIs" dxfId="1071" priority="1852" operator="greaterThan">
      <formula>10</formula>
    </cfRule>
  </conditionalFormatting>
  <conditionalFormatting sqref="C13 C324:C326 C353 C360:C365 C393 C399">
    <cfRule type="containsText" dxfId="1070" priority="1738" operator="containsText" text="abierto">
      <formula>NOT(ISERROR(SEARCH("abierto",C13)))</formula>
    </cfRule>
  </conditionalFormatting>
  <conditionalFormatting sqref="C198">
    <cfRule type="containsText" dxfId="1069" priority="1641" operator="containsText" text="abierto">
      <formula>NOT(ISERROR(SEARCH("abierto",C198)))</formula>
    </cfRule>
  </conditionalFormatting>
  <conditionalFormatting sqref="C213">
    <cfRule type="containsText" dxfId="1068" priority="1635" operator="containsText" text="abierto">
      <formula>NOT(ISERROR(SEARCH("abierto",C213)))</formula>
    </cfRule>
  </conditionalFormatting>
  <conditionalFormatting sqref="C221">
    <cfRule type="containsText" dxfId="1067" priority="1631" operator="containsText" text="abierto">
      <formula>NOT(ISERROR(SEARCH("abierto",C221)))</formula>
    </cfRule>
  </conditionalFormatting>
  <conditionalFormatting sqref="C238">
    <cfRule type="containsText" dxfId="1066" priority="1616" operator="containsText" text="abierto">
      <formula>NOT(ISERROR(SEARCH("abierto",C238)))</formula>
    </cfRule>
  </conditionalFormatting>
  <conditionalFormatting sqref="C397">
    <cfRule type="containsText" dxfId="1065" priority="1427" operator="containsText" text="abierto">
      <formula>NOT(ISERROR(SEARCH("abierto",C397)))</formula>
    </cfRule>
  </conditionalFormatting>
  <conditionalFormatting sqref="C398">
    <cfRule type="containsText" dxfId="1064" priority="1426" operator="containsText" text="abierto">
      <formula>NOT(ISERROR(SEARCH("abierto",C398)))</formula>
    </cfRule>
  </conditionalFormatting>
  <conditionalFormatting sqref="C396">
    <cfRule type="containsText" dxfId="1063" priority="1430" operator="containsText" text="abierto">
      <formula>NOT(ISERROR(SEARCH("abierto",C396)))</formula>
    </cfRule>
  </conditionalFormatting>
  <conditionalFormatting sqref="C396">
    <cfRule type="containsText" dxfId="1062" priority="1429" operator="containsText" text="abierto">
      <formula>NOT(ISERROR(SEARCH("abierto",C396)))</formula>
    </cfRule>
  </conditionalFormatting>
  <conditionalFormatting sqref="C390">
    <cfRule type="containsText" dxfId="1061" priority="1438" operator="containsText" text="abierto">
      <formula>NOT(ISERROR(SEARCH("abierto",C390)))</formula>
    </cfRule>
  </conditionalFormatting>
  <conditionalFormatting sqref="C391">
    <cfRule type="containsText" dxfId="1060" priority="1437" operator="containsText" text="abierto">
      <formula>NOT(ISERROR(SEARCH("abierto",C391)))</formula>
    </cfRule>
  </conditionalFormatting>
  <conditionalFormatting sqref="C387">
    <cfRule type="containsText" dxfId="1059" priority="1441" operator="containsText" text="abierto">
      <formula>NOT(ISERROR(SEARCH("abierto",C387)))</formula>
    </cfRule>
  </conditionalFormatting>
  <conditionalFormatting sqref="C387">
    <cfRule type="containsText" dxfId="1058" priority="1440" operator="containsText" text="abierto">
      <formula>NOT(ISERROR(SEARCH("abierto",C387)))</formula>
    </cfRule>
  </conditionalFormatting>
  <conditionalFormatting sqref="C385">
    <cfRule type="containsText" dxfId="1057" priority="1449" operator="containsText" text="abierto">
      <formula>NOT(ISERROR(SEARCH("abierto",C385)))</formula>
    </cfRule>
  </conditionalFormatting>
  <conditionalFormatting sqref="C385">
    <cfRule type="containsText" dxfId="1056" priority="1448" operator="containsText" text="abierto">
      <formula>NOT(ISERROR(SEARCH("abierto",C385)))</formula>
    </cfRule>
  </conditionalFormatting>
  <conditionalFormatting sqref="C382:C383">
    <cfRule type="containsText" dxfId="1055" priority="1452" operator="containsText" text="abierto">
      <formula>NOT(ISERROR(SEARCH("abierto",C382)))</formula>
    </cfRule>
  </conditionalFormatting>
  <conditionalFormatting sqref="C384">
    <cfRule type="containsText" dxfId="1054" priority="1451" operator="containsText" text="abierto">
      <formula>NOT(ISERROR(SEARCH("abierto",C384)))</formula>
    </cfRule>
  </conditionalFormatting>
  <conditionalFormatting sqref="C381">
    <cfRule type="containsText" dxfId="1053" priority="1455" operator="containsText" text="abierto">
      <formula>NOT(ISERROR(SEARCH("abierto",C381)))</formula>
    </cfRule>
  </conditionalFormatting>
  <conditionalFormatting sqref="C381">
    <cfRule type="containsText" dxfId="1052" priority="1454" operator="containsText" text="abierto">
      <formula>NOT(ISERROR(SEARCH("abierto",C381)))</formula>
    </cfRule>
  </conditionalFormatting>
  <conditionalFormatting sqref="C368:C377">
    <cfRule type="containsText" dxfId="1051" priority="1463" operator="containsText" text="abierto">
      <formula>NOT(ISERROR(SEARCH("abierto",C368)))</formula>
    </cfRule>
  </conditionalFormatting>
  <conditionalFormatting sqref="C368:C377">
    <cfRule type="containsText" dxfId="1050" priority="1462" operator="containsText" text="abierto">
      <formula>NOT(ISERROR(SEARCH("abierto",C368)))</formula>
    </cfRule>
  </conditionalFormatting>
  <conditionalFormatting sqref="C366">
    <cfRule type="containsText" dxfId="1049" priority="1466" operator="containsText" text="abierto">
      <formula>NOT(ISERROR(SEARCH("abierto",C366)))</formula>
    </cfRule>
  </conditionalFormatting>
  <conditionalFormatting sqref="C367">
    <cfRule type="containsText" dxfId="1048" priority="1465" operator="containsText" text="abierto">
      <formula>NOT(ISERROR(SEARCH("abierto",C367)))</formula>
    </cfRule>
  </conditionalFormatting>
  <conditionalFormatting sqref="C351:C352">
    <cfRule type="containsText" dxfId="1047" priority="1481" operator="containsText" text="abierto">
      <formula>NOT(ISERROR(SEARCH("abierto",C351)))</formula>
    </cfRule>
  </conditionalFormatting>
  <conditionalFormatting sqref="C351:C352">
    <cfRule type="containsText" dxfId="1046" priority="1480" operator="containsText" text="abierto">
      <formula>NOT(ISERROR(SEARCH("abierto",C351)))</formula>
    </cfRule>
  </conditionalFormatting>
  <conditionalFormatting sqref="C395">
    <cfRule type="containsText" dxfId="1045" priority="1432" operator="containsText" text="abierto">
      <formula>NOT(ISERROR(SEARCH("abierto",C395)))</formula>
    </cfRule>
  </conditionalFormatting>
  <conditionalFormatting sqref="C395">
    <cfRule type="containsText" dxfId="1044" priority="1431" operator="containsText" text="abierto">
      <formula>NOT(ISERROR(SEARCH("abierto",C395)))</formula>
    </cfRule>
  </conditionalFormatting>
  <conditionalFormatting sqref="C350">
    <cfRule type="containsText" dxfId="1043" priority="1482" operator="containsText" text="abierto">
      <formula>NOT(ISERROR(SEARCH("abierto",C350)))</formula>
    </cfRule>
  </conditionalFormatting>
  <conditionalFormatting sqref="C349">
    <cfRule type="containsText" dxfId="1042" priority="1485" operator="containsText" text="abierto">
      <formula>NOT(ISERROR(SEARCH("abierto",C349)))</formula>
    </cfRule>
  </conditionalFormatting>
  <conditionalFormatting sqref="C349">
    <cfRule type="containsText" dxfId="1041" priority="1484" operator="containsText" text="abierto">
      <formula>NOT(ISERROR(SEARCH("abierto",C349)))</formula>
    </cfRule>
  </conditionalFormatting>
  <conditionalFormatting sqref="C378">
    <cfRule type="containsText" dxfId="1040" priority="1461" operator="containsText" text="abierto">
      <formula>NOT(ISERROR(SEARCH("abierto",C378)))</formula>
    </cfRule>
  </conditionalFormatting>
  <conditionalFormatting sqref="C378">
    <cfRule type="containsText" dxfId="1039" priority="1460" operator="containsText" text="abierto">
      <formula>NOT(ISERROR(SEARCH("abierto",C378)))</formula>
    </cfRule>
  </conditionalFormatting>
  <conditionalFormatting sqref="C346">
    <cfRule type="containsText" dxfId="1038" priority="1491" operator="containsText" text="abierto">
      <formula>NOT(ISERROR(SEARCH("abierto",C346)))</formula>
    </cfRule>
  </conditionalFormatting>
  <conditionalFormatting sqref="C346">
    <cfRule type="containsText" dxfId="1037" priority="1490" operator="containsText" text="abierto">
      <formula>NOT(ISERROR(SEARCH("abierto",C346)))</formula>
    </cfRule>
  </conditionalFormatting>
  <conditionalFormatting sqref="C339">
    <cfRule type="containsText" dxfId="1036" priority="1494" operator="containsText" text="abierto">
      <formula>NOT(ISERROR(SEARCH("abierto",C339)))</formula>
    </cfRule>
  </conditionalFormatting>
  <conditionalFormatting sqref="C340:C345">
    <cfRule type="containsText" dxfId="1035" priority="1493" operator="containsText" text="abierto">
      <formula>NOT(ISERROR(SEARCH("abierto",C340)))</formula>
    </cfRule>
  </conditionalFormatting>
  <conditionalFormatting sqref="C328">
    <cfRule type="containsText" dxfId="1034" priority="1507" operator="containsText" text="abierto">
      <formula>NOT(ISERROR(SEARCH("abierto",C328)))</formula>
    </cfRule>
  </conditionalFormatting>
  <conditionalFormatting sqref="C328">
    <cfRule type="containsText" dxfId="1033" priority="1506" operator="containsText" text="abierto">
      <formula>NOT(ISERROR(SEARCH("abierto",C328)))</formula>
    </cfRule>
  </conditionalFormatting>
  <conditionalFormatting sqref="C323">
    <cfRule type="containsText" dxfId="1032" priority="1510" operator="containsText" text="abierto">
      <formula>NOT(ISERROR(SEARCH("abierto",C323)))</formula>
    </cfRule>
  </conditionalFormatting>
  <conditionalFormatting sqref="C322">
    <cfRule type="containsText" dxfId="1031" priority="1513" operator="containsText" text="abierto">
      <formula>NOT(ISERROR(SEARCH("abierto",C322)))</formula>
    </cfRule>
  </conditionalFormatting>
  <conditionalFormatting sqref="C322">
    <cfRule type="containsText" dxfId="1030" priority="1512" operator="containsText" text="abierto">
      <formula>NOT(ISERROR(SEARCH("abierto",C322)))</formula>
    </cfRule>
  </conditionalFormatting>
  <conditionalFormatting sqref="C320">
    <cfRule type="containsText" dxfId="1029" priority="1516" operator="containsText" text="abierto">
      <formula>NOT(ISERROR(SEARCH("abierto",C320)))</formula>
    </cfRule>
  </conditionalFormatting>
  <conditionalFormatting sqref="C321">
    <cfRule type="containsText" dxfId="1028" priority="1515" operator="containsText" text="abierto">
      <formula>NOT(ISERROR(SEARCH("abierto",C321)))</formula>
    </cfRule>
  </conditionalFormatting>
  <conditionalFormatting sqref="C305">
    <cfRule type="containsText" dxfId="1027" priority="1534" operator="containsText" text="abierto">
      <formula>NOT(ISERROR(SEARCH("abierto",C305)))</formula>
    </cfRule>
  </conditionalFormatting>
  <conditionalFormatting sqref="C305">
    <cfRule type="containsText" dxfId="1026" priority="1535" operator="containsText" text="abierto">
      <formula>NOT(ISERROR(SEARCH("abierto",C305)))</formula>
    </cfRule>
  </conditionalFormatting>
  <conditionalFormatting sqref="C318">
    <cfRule type="containsText" dxfId="1025" priority="1521" operator="containsText" text="abierto">
      <formula>NOT(ISERROR(SEARCH("abierto",C318)))</formula>
    </cfRule>
  </conditionalFormatting>
  <conditionalFormatting sqref="C318">
    <cfRule type="containsText" dxfId="1024" priority="1520" operator="containsText" text="abierto">
      <formula>NOT(ISERROR(SEARCH("abierto",C318)))</formula>
    </cfRule>
  </conditionalFormatting>
  <conditionalFormatting sqref="C319:C321">
    <cfRule type="containsText" dxfId="1023" priority="1519" operator="containsText" text="abierto">
      <formula>NOT(ISERROR(SEARCH("abierto",C319)))</formula>
    </cfRule>
  </conditionalFormatting>
  <conditionalFormatting sqref="C319:C321">
    <cfRule type="containsText" dxfId="1022" priority="1518" operator="containsText" text="abierto">
      <formula>NOT(ISERROR(SEARCH("abierto",C319)))</formula>
    </cfRule>
  </conditionalFormatting>
  <conditionalFormatting sqref="C320">
    <cfRule type="containsText" dxfId="1021" priority="1517" operator="containsText" text="abierto">
      <formula>NOT(ISERROR(SEARCH("abierto",C320)))</formula>
    </cfRule>
  </conditionalFormatting>
  <conditionalFormatting sqref="C321">
    <cfRule type="containsText" dxfId="1020" priority="1514" operator="containsText" text="abierto">
      <formula>NOT(ISERROR(SEARCH("abierto",C321)))</formula>
    </cfRule>
  </conditionalFormatting>
  <conditionalFormatting sqref="C323">
    <cfRule type="containsText" dxfId="1019" priority="1511" operator="containsText" text="abierto">
      <formula>NOT(ISERROR(SEARCH("abierto",C323)))</formula>
    </cfRule>
  </conditionalFormatting>
  <conditionalFormatting sqref="C327">
    <cfRule type="containsText" dxfId="1018" priority="1508" operator="containsText" text="abierto">
      <formula>NOT(ISERROR(SEARCH("abierto",C327)))</formula>
    </cfRule>
  </conditionalFormatting>
  <conditionalFormatting sqref="C329">
    <cfRule type="containsText" dxfId="1017" priority="1505" operator="containsText" text="abierto">
      <formula>NOT(ISERROR(SEARCH("abierto",C329)))</formula>
    </cfRule>
  </conditionalFormatting>
  <conditionalFormatting sqref="C329">
    <cfRule type="containsText" dxfId="1016" priority="1504" operator="containsText" text="abierto">
      <formula>NOT(ISERROR(SEARCH("abierto",C329)))</formula>
    </cfRule>
  </conditionalFormatting>
  <conditionalFormatting sqref="C330">
    <cfRule type="containsText" dxfId="1015" priority="1503" operator="containsText" text="abierto">
      <formula>NOT(ISERROR(SEARCH("abierto",C330)))</formula>
    </cfRule>
  </conditionalFormatting>
  <conditionalFormatting sqref="C330">
    <cfRule type="containsText" dxfId="1014" priority="1502" operator="containsText" text="abierto">
      <formula>NOT(ISERROR(SEARCH("abierto",C330)))</formula>
    </cfRule>
  </conditionalFormatting>
  <conditionalFormatting sqref="C331">
    <cfRule type="containsText" dxfId="1013" priority="1501" operator="containsText" text="abierto">
      <formula>NOT(ISERROR(SEARCH("abierto",C331)))</formula>
    </cfRule>
  </conditionalFormatting>
  <conditionalFormatting sqref="C331">
    <cfRule type="containsText" dxfId="1012" priority="1500" operator="containsText" text="abierto">
      <formula>NOT(ISERROR(SEARCH("abierto",C331)))</formula>
    </cfRule>
  </conditionalFormatting>
  <conditionalFormatting sqref="C332">
    <cfRule type="containsText" dxfId="1011" priority="1499" operator="containsText" text="abierto">
      <formula>NOT(ISERROR(SEARCH("abierto",C332)))</formula>
    </cfRule>
  </conditionalFormatting>
  <conditionalFormatting sqref="C332">
    <cfRule type="containsText" dxfId="1010" priority="1498" operator="containsText" text="abierto">
      <formula>NOT(ISERROR(SEARCH("abierto",C332)))</formula>
    </cfRule>
  </conditionalFormatting>
  <conditionalFormatting sqref="C333:C338">
    <cfRule type="containsText" dxfId="1009" priority="1497" operator="containsText" text="abierto">
      <formula>NOT(ISERROR(SEARCH("abierto",C333)))</formula>
    </cfRule>
  </conditionalFormatting>
  <conditionalFormatting sqref="C333:C338">
    <cfRule type="containsText" dxfId="1008" priority="1496" operator="containsText" text="abierto">
      <formula>NOT(ISERROR(SEARCH("abierto",C333)))</formula>
    </cfRule>
  </conditionalFormatting>
  <conditionalFormatting sqref="C339">
    <cfRule type="containsText" dxfId="1007" priority="1495" operator="containsText" text="abierto">
      <formula>NOT(ISERROR(SEARCH("abierto",C339)))</formula>
    </cfRule>
  </conditionalFormatting>
  <conditionalFormatting sqref="C340:C345">
    <cfRule type="containsText" dxfId="1006" priority="1492" operator="containsText" text="abierto">
      <formula>NOT(ISERROR(SEARCH("abierto",C340)))</formula>
    </cfRule>
  </conditionalFormatting>
  <conditionalFormatting sqref="C347">
    <cfRule type="containsText" dxfId="1005" priority="1489" operator="containsText" text="abierto">
      <formula>NOT(ISERROR(SEARCH("abierto",C347)))</formula>
    </cfRule>
  </conditionalFormatting>
  <conditionalFormatting sqref="C347">
    <cfRule type="containsText" dxfId="1004" priority="1488" operator="containsText" text="abierto">
      <formula>NOT(ISERROR(SEARCH("abierto",C347)))</formula>
    </cfRule>
  </conditionalFormatting>
  <conditionalFormatting sqref="C348">
    <cfRule type="containsText" dxfId="1003" priority="1487" operator="containsText" text="abierto">
      <formula>NOT(ISERROR(SEARCH("abierto",C348)))</formula>
    </cfRule>
  </conditionalFormatting>
  <conditionalFormatting sqref="C348">
    <cfRule type="containsText" dxfId="1002" priority="1486" operator="containsText" text="abierto">
      <formula>NOT(ISERROR(SEARCH("abierto",C348)))</formula>
    </cfRule>
  </conditionalFormatting>
  <conditionalFormatting sqref="C350">
    <cfRule type="containsText" dxfId="1001" priority="1483" operator="containsText" text="abierto">
      <formula>NOT(ISERROR(SEARCH("abierto",C350)))</formula>
    </cfRule>
  </conditionalFormatting>
  <conditionalFormatting sqref="C354">
    <cfRule type="containsText" dxfId="1000" priority="1479" operator="containsText" text="abierto">
      <formula>NOT(ISERROR(SEARCH("abierto",C354)))</formula>
    </cfRule>
  </conditionalFormatting>
  <conditionalFormatting sqref="C354">
    <cfRule type="containsText" dxfId="999" priority="1478" operator="containsText" text="abierto">
      <formula>NOT(ISERROR(SEARCH("abierto",C354)))</formula>
    </cfRule>
  </conditionalFormatting>
  <conditionalFormatting sqref="C355">
    <cfRule type="containsText" dxfId="998" priority="1477" operator="containsText" text="abierto">
      <formula>NOT(ISERROR(SEARCH("abierto",C355)))</formula>
    </cfRule>
  </conditionalFormatting>
  <conditionalFormatting sqref="C355">
    <cfRule type="containsText" dxfId="997" priority="1476" operator="containsText" text="abierto">
      <formula>NOT(ISERROR(SEARCH("abierto",C355)))</formula>
    </cfRule>
  </conditionalFormatting>
  <conditionalFormatting sqref="C356">
    <cfRule type="containsText" dxfId="996" priority="1475" operator="containsText" text="abierto">
      <formula>NOT(ISERROR(SEARCH("abierto",C356)))</formula>
    </cfRule>
  </conditionalFormatting>
  <conditionalFormatting sqref="C356">
    <cfRule type="containsText" dxfId="995" priority="1474" operator="containsText" text="abierto">
      <formula>NOT(ISERROR(SEARCH("abierto",C356)))</formula>
    </cfRule>
  </conditionalFormatting>
  <conditionalFormatting sqref="C357">
    <cfRule type="containsText" dxfId="994" priority="1473" operator="containsText" text="abierto">
      <formula>NOT(ISERROR(SEARCH("abierto",C357)))</formula>
    </cfRule>
  </conditionalFormatting>
  <conditionalFormatting sqref="C357">
    <cfRule type="containsText" dxfId="993" priority="1472" operator="containsText" text="abierto">
      <formula>NOT(ISERROR(SEARCH("abierto",C357)))</formula>
    </cfRule>
  </conditionalFormatting>
  <conditionalFormatting sqref="C358">
    <cfRule type="containsText" dxfId="992" priority="1471" operator="containsText" text="abierto">
      <formula>NOT(ISERROR(SEARCH("abierto",C358)))</formula>
    </cfRule>
  </conditionalFormatting>
  <conditionalFormatting sqref="C358">
    <cfRule type="containsText" dxfId="991" priority="1470" operator="containsText" text="abierto">
      <formula>NOT(ISERROR(SEARCH("abierto",C358)))</formula>
    </cfRule>
  </conditionalFormatting>
  <conditionalFormatting sqref="C359">
    <cfRule type="containsText" dxfId="990" priority="1469" operator="containsText" text="abierto">
      <formula>NOT(ISERROR(SEARCH("abierto",C359)))</formula>
    </cfRule>
  </conditionalFormatting>
  <conditionalFormatting sqref="C359">
    <cfRule type="containsText" dxfId="989" priority="1468" operator="containsText" text="abierto">
      <formula>NOT(ISERROR(SEARCH("abierto",C359)))</formula>
    </cfRule>
  </conditionalFormatting>
  <conditionalFormatting sqref="C366">
    <cfRule type="containsText" dxfId="988" priority="1467" operator="containsText" text="abierto">
      <formula>NOT(ISERROR(SEARCH("abierto",C366)))</formula>
    </cfRule>
  </conditionalFormatting>
  <conditionalFormatting sqref="C367">
    <cfRule type="containsText" dxfId="987" priority="1464" operator="containsText" text="abierto">
      <formula>NOT(ISERROR(SEARCH("abierto",C367)))</formula>
    </cfRule>
  </conditionalFormatting>
  <conditionalFormatting sqref="C379">
    <cfRule type="containsText" dxfId="986" priority="1459" operator="containsText" text="abierto">
      <formula>NOT(ISERROR(SEARCH("abierto",C379)))</formula>
    </cfRule>
  </conditionalFormatting>
  <conditionalFormatting sqref="C379">
    <cfRule type="containsText" dxfId="985" priority="1458" operator="containsText" text="abierto">
      <formula>NOT(ISERROR(SEARCH("abierto",C379)))</formula>
    </cfRule>
  </conditionalFormatting>
  <conditionalFormatting sqref="C380">
    <cfRule type="containsText" dxfId="984" priority="1457" operator="containsText" text="abierto">
      <formula>NOT(ISERROR(SEARCH("abierto",C380)))</formula>
    </cfRule>
  </conditionalFormatting>
  <conditionalFormatting sqref="C380">
    <cfRule type="containsText" dxfId="983" priority="1456" operator="containsText" text="abierto">
      <formula>NOT(ISERROR(SEARCH("abierto",C380)))</formula>
    </cfRule>
  </conditionalFormatting>
  <conditionalFormatting sqref="C382:C383">
    <cfRule type="containsText" dxfId="982" priority="1453" operator="containsText" text="abierto">
      <formula>NOT(ISERROR(SEARCH("abierto",C382)))</formula>
    </cfRule>
  </conditionalFormatting>
  <conditionalFormatting sqref="C384">
    <cfRule type="containsText" dxfId="981" priority="1450" operator="containsText" text="abierto">
      <formula>NOT(ISERROR(SEARCH("abierto",C384)))</formula>
    </cfRule>
  </conditionalFormatting>
  <conditionalFormatting sqref="C386">
    <cfRule type="containsText" dxfId="980" priority="1447" operator="containsText" text="abierto">
      <formula>NOT(ISERROR(SEARCH("abierto",C386)))</formula>
    </cfRule>
  </conditionalFormatting>
  <conditionalFormatting sqref="C386">
    <cfRule type="containsText" dxfId="979" priority="1446" operator="containsText" text="abierto">
      <formula>NOT(ISERROR(SEARCH("abierto",C386)))</formula>
    </cfRule>
  </conditionalFormatting>
  <conditionalFormatting sqref="C389">
    <cfRule type="containsText" dxfId="978" priority="1445" operator="containsText" text="abierto">
      <formula>NOT(ISERROR(SEARCH("abierto",C389)))</formula>
    </cfRule>
  </conditionalFormatting>
  <conditionalFormatting sqref="C389">
    <cfRule type="containsText" dxfId="977" priority="1444" operator="containsText" text="abierto">
      <formula>NOT(ISERROR(SEARCH("abierto",C389)))</formula>
    </cfRule>
  </conditionalFormatting>
  <conditionalFormatting sqref="C388">
    <cfRule type="containsText" dxfId="976" priority="1443" operator="containsText" text="abierto">
      <formula>NOT(ISERROR(SEARCH("abierto",C388)))</formula>
    </cfRule>
  </conditionalFormatting>
  <conditionalFormatting sqref="C388">
    <cfRule type="containsText" dxfId="975" priority="1442" operator="containsText" text="abierto">
      <formula>NOT(ISERROR(SEARCH("abierto",C388)))</formula>
    </cfRule>
  </conditionalFormatting>
  <conditionalFormatting sqref="C390">
    <cfRule type="containsText" dxfId="974" priority="1439" operator="containsText" text="abierto">
      <formula>NOT(ISERROR(SEARCH("abierto",C390)))</formula>
    </cfRule>
  </conditionalFormatting>
  <conditionalFormatting sqref="C391">
    <cfRule type="containsText" dxfId="973" priority="1436" operator="containsText" text="abierto">
      <formula>NOT(ISERROR(SEARCH("abierto",C391)))</formula>
    </cfRule>
  </conditionalFormatting>
  <conditionalFormatting sqref="C392">
    <cfRule type="containsText" dxfId="972" priority="1435" operator="containsText" text="abierto">
      <formula>NOT(ISERROR(SEARCH("abierto",C392)))</formula>
    </cfRule>
  </conditionalFormatting>
  <conditionalFormatting sqref="C392">
    <cfRule type="containsText" dxfId="971" priority="1434" operator="containsText" text="abierto">
      <formula>NOT(ISERROR(SEARCH("abierto",C392)))</formula>
    </cfRule>
  </conditionalFormatting>
  <conditionalFormatting sqref="C394">
    <cfRule type="containsText" dxfId="970" priority="1433" operator="containsText" text="abierto">
      <formula>NOT(ISERROR(SEARCH("abierto",C394)))</formula>
    </cfRule>
  </conditionalFormatting>
  <conditionalFormatting sqref="C397">
    <cfRule type="containsText" dxfId="969" priority="1428" operator="containsText" text="abierto">
      <formula>NOT(ISERROR(SEARCH("abierto",C397)))</formula>
    </cfRule>
  </conditionalFormatting>
  <conditionalFormatting sqref="C398">
    <cfRule type="containsText" dxfId="968" priority="1425" operator="containsText" text="abierto">
      <formula>NOT(ISERROR(SEARCH("abierto",C398)))</formula>
    </cfRule>
  </conditionalFormatting>
  <conditionalFormatting sqref="C400">
    <cfRule type="containsText" dxfId="967" priority="1424" operator="containsText" text="abierto">
      <formula>NOT(ISERROR(SEARCH("abierto",C400)))</formula>
    </cfRule>
  </conditionalFormatting>
  <conditionalFormatting sqref="C400">
    <cfRule type="containsText" dxfId="966" priority="1423" operator="containsText" text="abierto">
      <formula>NOT(ISERROR(SEARCH("abierto",C400)))</formula>
    </cfRule>
  </conditionalFormatting>
  <conditionalFormatting sqref="C401">
    <cfRule type="containsText" dxfId="965" priority="1422" operator="containsText" text="abierto">
      <formula>NOT(ISERROR(SEARCH("abierto",C401)))</formula>
    </cfRule>
  </conditionalFormatting>
  <conditionalFormatting sqref="C401">
    <cfRule type="containsText" dxfId="964" priority="1421" operator="containsText" text="abierto">
      <formula>NOT(ISERROR(SEARCH("abierto",C401)))</formula>
    </cfRule>
  </conditionalFormatting>
  <conditionalFormatting sqref="C402:C420">
    <cfRule type="containsText" dxfId="963" priority="1420" operator="containsText" text="abierto">
      <formula>NOT(ISERROR(SEARCH("abierto",C402)))</formula>
    </cfRule>
  </conditionalFormatting>
  <conditionalFormatting sqref="C402:C420">
    <cfRule type="containsText" dxfId="962" priority="1419" operator="containsText" text="abierto">
      <formula>NOT(ISERROR(SEARCH("abierto",C402)))</formula>
    </cfRule>
  </conditionalFormatting>
  <conditionalFormatting sqref="D393 D399">
    <cfRule type="cellIs" dxfId="961" priority="1399" operator="equal">
      <formula>"Baja"</formula>
    </cfRule>
    <cfRule type="cellIs" dxfId="960" priority="1400" operator="equal">
      <formula>"Media"</formula>
    </cfRule>
    <cfRule type="cellIs" dxfId="959" priority="1401" operator="equal">
      <formula>"Alta"</formula>
    </cfRule>
    <cfRule type="cellIs" dxfId="958" priority="1402" operator="equal">
      <formula>"Urgente"</formula>
    </cfRule>
  </conditionalFormatting>
  <conditionalFormatting sqref="D13:D31">
    <cfRule type="cellIs" dxfId="957" priority="1415" operator="equal">
      <formula>"Baja"</formula>
    </cfRule>
    <cfRule type="cellIs" dxfId="956" priority="1416" operator="equal">
      <formula>"Media"</formula>
    </cfRule>
    <cfRule type="cellIs" dxfId="955" priority="1417" operator="equal">
      <formula>"Alta"</formula>
    </cfRule>
    <cfRule type="cellIs" dxfId="954" priority="1418" operator="equal">
      <formula>"Urgente"</formula>
    </cfRule>
  </conditionalFormatting>
  <conditionalFormatting sqref="D262:D263">
    <cfRule type="cellIs" dxfId="953" priority="1411" operator="equal">
      <formula>"Baja"</formula>
    </cfRule>
    <cfRule type="cellIs" dxfId="952" priority="1412" operator="equal">
      <formula>"Media"</formula>
    </cfRule>
    <cfRule type="cellIs" dxfId="951" priority="1413" operator="equal">
      <formula>"Alta"</formula>
    </cfRule>
    <cfRule type="cellIs" dxfId="950" priority="1414" operator="equal">
      <formula>"Urgente"</formula>
    </cfRule>
  </conditionalFormatting>
  <conditionalFormatting sqref="D324 D326">
    <cfRule type="cellIs" dxfId="949" priority="1403" operator="equal">
      <formula>"Baja"</formula>
    </cfRule>
    <cfRule type="cellIs" dxfId="948" priority="1404" operator="equal">
      <formula>"Media"</formula>
    </cfRule>
    <cfRule type="cellIs" dxfId="947" priority="1405" operator="equal">
      <formula>"Alta"</formula>
    </cfRule>
    <cfRule type="cellIs" dxfId="946" priority="1406" operator="equal">
      <formula>"Urgente"</formula>
    </cfRule>
  </conditionalFormatting>
  <conditionalFormatting sqref="D353:D354">
    <cfRule type="cellIs" dxfId="945" priority="1391" operator="equal">
      <formula>"Baja"</formula>
    </cfRule>
    <cfRule type="cellIs" dxfId="944" priority="1392" operator="equal">
      <formula>"Media"</formula>
    </cfRule>
    <cfRule type="cellIs" dxfId="943" priority="1393" operator="equal">
      <formula>"Alta"</formula>
    </cfRule>
    <cfRule type="cellIs" dxfId="942" priority="1394" operator="equal">
      <formula>"Urgente"</formula>
    </cfRule>
  </conditionalFormatting>
  <conditionalFormatting sqref="D360:D365">
    <cfRule type="cellIs" dxfId="941" priority="1387" operator="equal">
      <formula>"Baja"</formula>
    </cfRule>
    <cfRule type="cellIs" dxfId="940" priority="1388" operator="equal">
      <formula>"Media"</formula>
    </cfRule>
    <cfRule type="cellIs" dxfId="939" priority="1389" operator="equal">
      <formula>"Alta"</formula>
    </cfRule>
    <cfRule type="cellIs" dxfId="938" priority="1390" operator="equal">
      <formula>"Urgente"</formula>
    </cfRule>
  </conditionalFormatting>
  <conditionalFormatting sqref="D53">
    <cfRule type="cellIs" dxfId="937" priority="1383" operator="equal">
      <formula>"Baja"</formula>
    </cfRule>
    <cfRule type="cellIs" dxfId="936" priority="1384" operator="equal">
      <formula>"Media"</formula>
    </cfRule>
    <cfRule type="cellIs" dxfId="935" priority="1385" operator="equal">
      <formula>"Alta"</formula>
    </cfRule>
    <cfRule type="cellIs" dxfId="934" priority="1386" operator="equal">
      <formula>"Urgente"</formula>
    </cfRule>
  </conditionalFormatting>
  <conditionalFormatting sqref="D62:D64 D68 D70:D71">
    <cfRule type="cellIs" dxfId="933" priority="1375" operator="equal">
      <formula>"Baja"</formula>
    </cfRule>
    <cfRule type="cellIs" dxfId="932" priority="1376" operator="equal">
      <formula>"Media"</formula>
    </cfRule>
    <cfRule type="cellIs" dxfId="931" priority="1377" operator="equal">
      <formula>"Alta"</formula>
    </cfRule>
    <cfRule type="cellIs" dxfId="930" priority="1378" operator="equal">
      <formula>"Urgente"</formula>
    </cfRule>
  </conditionalFormatting>
  <conditionalFormatting sqref="D81:D82 D119:D121">
    <cfRule type="cellIs" dxfId="929" priority="1371" operator="equal">
      <formula>"Baja"</formula>
    </cfRule>
    <cfRule type="cellIs" dxfId="928" priority="1372" operator="equal">
      <formula>"Media"</formula>
    </cfRule>
    <cfRule type="cellIs" dxfId="927" priority="1373" operator="equal">
      <formula>"Alta"</formula>
    </cfRule>
    <cfRule type="cellIs" dxfId="926" priority="1374" operator="equal">
      <formula>"Urgente"</formula>
    </cfRule>
  </conditionalFormatting>
  <conditionalFormatting sqref="D132:D133">
    <cfRule type="cellIs" dxfId="925" priority="1367" operator="equal">
      <formula>"Baja"</formula>
    </cfRule>
    <cfRule type="cellIs" dxfId="924" priority="1368" operator="equal">
      <formula>"Media"</formula>
    </cfRule>
    <cfRule type="cellIs" dxfId="923" priority="1369" operator="equal">
      <formula>"Alta"</formula>
    </cfRule>
    <cfRule type="cellIs" dxfId="922" priority="1370" operator="equal">
      <formula>"Urgente"</formula>
    </cfRule>
  </conditionalFormatting>
  <conditionalFormatting sqref="D175">
    <cfRule type="cellIs" dxfId="921" priority="1363" operator="equal">
      <formula>"Baja"</formula>
    </cfRule>
    <cfRule type="cellIs" dxfId="920" priority="1364" operator="equal">
      <formula>"Media"</formula>
    </cfRule>
    <cfRule type="cellIs" dxfId="919" priority="1365" operator="equal">
      <formula>"Alta"</formula>
    </cfRule>
    <cfRule type="cellIs" dxfId="918" priority="1366" operator="equal">
      <formula>"Urgente"</formula>
    </cfRule>
  </conditionalFormatting>
  <conditionalFormatting sqref="D176">
    <cfRule type="cellIs" dxfId="917" priority="1359" operator="equal">
      <formula>"Baja"</formula>
    </cfRule>
    <cfRule type="cellIs" dxfId="916" priority="1360" operator="equal">
      <formula>"Media"</formula>
    </cfRule>
    <cfRule type="cellIs" dxfId="915" priority="1361" operator="equal">
      <formula>"Alta"</formula>
    </cfRule>
    <cfRule type="cellIs" dxfId="914" priority="1362" operator="equal">
      <formula>"Urgente"</formula>
    </cfRule>
  </conditionalFormatting>
  <conditionalFormatting sqref="D177">
    <cfRule type="cellIs" dxfId="913" priority="1355" operator="equal">
      <formula>"Baja"</formula>
    </cfRule>
    <cfRule type="cellIs" dxfId="912" priority="1356" operator="equal">
      <formula>"Media"</formula>
    </cfRule>
    <cfRule type="cellIs" dxfId="911" priority="1357" operator="equal">
      <formula>"Alta"</formula>
    </cfRule>
    <cfRule type="cellIs" dxfId="910" priority="1358" operator="equal">
      <formula>"Urgente"</formula>
    </cfRule>
  </conditionalFormatting>
  <conditionalFormatting sqref="D15">
    <cfRule type="cellIs" dxfId="909" priority="1347" operator="equal">
      <formula>"Baja"</formula>
    </cfRule>
    <cfRule type="cellIs" dxfId="908" priority="1348" operator="equal">
      <formula>"Media"</formula>
    </cfRule>
    <cfRule type="cellIs" dxfId="907" priority="1349" operator="equal">
      <formula>"Alta"</formula>
    </cfRule>
    <cfRule type="cellIs" dxfId="906" priority="1350" operator="equal">
      <formula>"Urgente"</formula>
    </cfRule>
  </conditionalFormatting>
  <conditionalFormatting sqref="D54">
    <cfRule type="cellIs" dxfId="905" priority="1343" operator="equal">
      <formula>"Baja"</formula>
    </cfRule>
    <cfRule type="cellIs" dxfId="904" priority="1344" operator="equal">
      <formula>"Media"</formula>
    </cfRule>
    <cfRule type="cellIs" dxfId="903" priority="1345" operator="equal">
      <formula>"Alta"</formula>
    </cfRule>
    <cfRule type="cellIs" dxfId="902" priority="1346" operator="equal">
      <formula>"Urgente"</formula>
    </cfRule>
  </conditionalFormatting>
  <conditionalFormatting sqref="D213">
    <cfRule type="cellIs" dxfId="901" priority="1335" operator="equal">
      <formula>"Baja"</formula>
    </cfRule>
    <cfRule type="cellIs" dxfId="900" priority="1336" operator="equal">
      <formula>"Media"</formula>
    </cfRule>
    <cfRule type="cellIs" dxfId="899" priority="1337" operator="equal">
      <formula>"Alta"</formula>
    </cfRule>
    <cfRule type="cellIs" dxfId="898" priority="1338" operator="equal">
      <formula>"Urgente"</formula>
    </cfRule>
  </conditionalFormatting>
  <conditionalFormatting sqref="D221">
    <cfRule type="cellIs" dxfId="897" priority="1319" operator="equal">
      <formula>"Baja"</formula>
    </cfRule>
    <cfRule type="cellIs" dxfId="896" priority="1320" operator="equal">
      <formula>"Media"</formula>
    </cfRule>
    <cfRule type="cellIs" dxfId="895" priority="1321" operator="equal">
      <formula>"Alta"</formula>
    </cfRule>
    <cfRule type="cellIs" dxfId="894" priority="1322" operator="equal">
      <formula>"Urgente"</formula>
    </cfRule>
  </conditionalFormatting>
  <conditionalFormatting sqref="D238">
    <cfRule type="cellIs" dxfId="893" priority="1261" operator="equal">
      <formula>"Alta"</formula>
    </cfRule>
    <cfRule type="cellIs" dxfId="892" priority="1262" operator="equal">
      <formula>"Urgente"</formula>
    </cfRule>
    <cfRule type="cellIs" dxfId="891" priority="2160" operator="equal">
      <formula>"Baja"</formula>
    </cfRule>
    <cfRule type="cellIs" dxfId="890" priority="2160" operator="equal">
      <formula>"Media"</formula>
    </cfRule>
  </conditionalFormatting>
  <conditionalFormatting sqref="D325">
    <cfRule type="cellIs" dxfId="889" priority="971" operator="equal">
      <formula>"Baja"</formula>
    </cfRule>
    <cfRule type="cellIs" dxfId="888" priority="972" operator="equal">
      <formula>"Media"</formula>
    </cfRule>
    <cfRule type="cellIs" dxfId="887" priority="973" operator="equal">
      <formula>"Alta"</formula>
    </cfRule>
    <cfRule type="cellIs" dxfId="886" priority="974" operator="equal">
      <formula>"Urgente"</formula>
    </cfRule>
  </conditionalFormatting>
  <conditionalFormatting sqref="D305">
    <cfRule type="cellIs" dxfId="885" priority="1023" operator="equal">
      <formula>"Baja"</formula>
    </cfRule>
    <cfRule type="cellIs" dxfId="884" priority="1024" operator="equal">
      <formula>"Media"</formula>
    </cfRule>
    <cfRule type="cellIs" dxfId="883" priority="1025" operator="equal">
      <formula>"Alta"</formula>
    </cfRule>
    <cfRule type="cellIs" dxfId="882" priority="1026" operator="equal">
      <formula>"Urgente"</formula>
    </cfRule>
  </conditionalFormatting>
  <conditionalFormatting sqref="D319">
    <cfRule type="cellIs" dxfId="881" priority="991" operator="equal">
      <formula>"Baja"</formula>
    </cfRule>
    <cfRule type="cellIs" dxfId="880" priority="992" operator="equal">
      <formula>"Media"</formula>
    </cfRule>
    <cfRule type="cellIs" dxfId="879" priority="993" operator="equal">
      <formula>"Alta"</formula>
    </cfRule>
    <cfRule type="cellIs" dxfId="878" priority="994" operator="equal">
      <formula>"Urgente"</formula>
    </cfRule>
  </conditionalFormatting>
  <conditionalFormatting sqref="D322">
    <cfRule type="cellIs" dxfId="877" priority="979" operator="equal">
      <formula>"Baja"</formula>
    </cfRule>
    <cfRule type="cellIs" dxfId="876" priority="980" operator="equal">
      <formula>"Media"</formula>
    </cfRule>
    <cfRule type="cellIs" dxfId="875" priority="981" operator="equal">
      <formula>"Alta"</formula>
    </cfRule>
    <cfRule type="cellIs" dxfId="874" priority="982" operator="equal">
      <formula>"Urgente"</formula>
    </cfRule>
  </conditionalFormatting>
  <conditionalFormatting sqref="D323">
    <cfRule type="cellIs" dxfId="873" priority="975" operator="equal">
      <formula>"Baja"</formula>
    </cfRule>
    <cfRule type="cellIs" dxfId="872" priority="976" operator="equal">
      <formula>"Media"</formula>
    </cfRule>
    <cfRule type="cellIs" dxfId="871" priority="977" operator="equal">
      <formula>"Alta"</formula>
    </cfRule>
    <cfRule type="cellIs" dxfId="870" priority="978" operator="equal">
      <formula>"Urgente"</formula>
    </cfRule>
  </conditionalFormatting>
  <conditionalFormatting sqref="D327">
    <cfRule type="cellIs" dxfId="869" priority="959" operator="equal">
      <formula>"Baja"</formula>
    </cfRule>
    <cfRule type="cellIs" dxfId="868" priority="960" operator="equal">
      <formula>"Media"</formula>
    </cfRule>
    <cfRule type="cellIs" dxfId="867" priority="961" operator="equal">
      <formula>"Alta"</formula>
    </cfRule>
    <cfRule type="cellIs" dxfId="866" priority="962" operator="equal">
      <formula>"Urgente"</formula>
    </cfRule>
  </conditionalFormatting>
  <conditionalFormatting sqref="D328">
    <cfRule type="cellIs" dxfId="865" priority="955" operator="equal">
      <formula>"Baja"</formula>
    </cfRule>
    <cfRule type="cellIs" dxfId="864" priority="956" operator="equal">
      <formula>"Media"</formula>
    </cfRule>
    <cfRule type="cellIs" dxfId="863" priority="957" operator="equal">
      <formula>"Alta"</formula>
    </cfRule>
    <cfRule type="cellIs" dxfId="862" priority="958" operator="equal">
      <formula>"Urgente"</formula>
    </cfRule>
  </conditionalFormatting>
  <conditionalFormatting sqref="D329">
    <cfRule type="cellIs" dxfId="861" priority="951" operator="equal">
      <formula>"Baja"</formula>
    </cfRule>
    <cfRule type="cellIs" dxfId="860" priority="952" operator="equal">
      <formula>"Media"</formula>
    </cfRule>
    <cfRule type="cellIs" dxfId="859" priority="953" operator="equal">
      <formula>"Alta"</formula>
    </cfRule>
    <cfRule type="cellIs" dxfId="858" priority="954" operator="equal">
      <formula>"Urgente"</formula>
    </cfRule>
  </conditionalFormatting>
  <conditionalFormatting sqref="D330">
    <cfRule type="cellIs" dxfId="857" priority="947" operator="equal">
      <formula>"Baja"</formula>
    </cfRule>
    <cfRule type="cellIs" dxfId="856" priority="948" operator="equal">
      <formula>"Media"</formula>
    </cfRule>
    <cfRule type="cellIs" dxfId="855" priority="949" operator="equal">
      <formula>"Alta"</formula>
    </cfRule>
    <cfRule type="cellIs" dxfId="854" priority="950" operator="equal">
      <formula>"Urgente"</formula>
    </cfRule>
  </conditionalFormatting>
  <conditionalFormatting sqref="D331">
    <cfRule type="cellIs" dxfId="853" priority="943" operator="equal">
      <formula>"Baja"</formula>
    </cfRule>
    <cfRule type="cellIs" dxfId="852" priority="944" operator="equal">
      <formula>"Media"</formula>
    </cfRule>
    <cfRule type="cellIs" dxfId="851" priority="945" operator="equal">
      <formula>"Alta"</formula>
    </cfRule>
    <cfRule type="cellIs" dxfId="850" priority="946" operator="equal">
      <formula>"Urgente"</formula>
    </cfRule>
  </conditionalFormatting>
  <conditionalFormatting sqref="D332">
    <cfRule type="cellIs" dxfId="849" priority="939" operator="equal">
      <formula>"Baja"</formula>
    </cfRule>
    <cfRule type="cellIs" dxfId="848" priority="940" operator="equal">
      <formula>"Media"</formula>
    </cfRule>
    <cfRule type="cellIs" dxfId="847" priority="941" operator="equal">
      <formula>"Alta"</formula>
    </cfRule>
    <cfRule type="cellIs" dxfId="846" priority="942" operator="equal">
      <formula>"Urgente"</formula>
    </cfRule>
  </conditionalFormatting>
  <conditionalFormatting sqref="D333:D338">
    <cfRule type="cellIs" dxfId="845" priority="935" operator="equal">
      <formula>"Baja"</formula>
    </cfRule>
    <cfRule type="cellIs" dxfId="844" priority="936" operator="equal">
      <formula>"Media"</formula>
    </cfRule>
    <cfRule type="cellIs" dxfId="843" priority="937" operator="equal">
      <formula>"Alta"</formula>
    </cfRule>
    <cfRule type="cellIs" dxfId="842" priority="938" operator="equal">
      <formula>"Urgente"</formula>
    </cfRule>
  </conditionalFormatting>
  <conditionalFormatting sqref="D339">
    <cfRule type="cellIs" dxfId="841" priority="931" operator="equal">
      <formula>"Baja"</formula>
    </cfRule>
    <cfRule type="cellIs" dxfId="840" priority="932" operator="equal">
      <formula>"Media"</formula>
    </cfRule>
    <cfRule type="cellIs" dxfId="839" priority="933" operator="equal">
      <formula>"Alta"</formula>
    </cfRule>
    <cfRule type="cellIs" dxfId="838" priority="934" operator="equal">
      <formula>"Urgente"</formula>
    </cfRule>
  </conditionalFormatting>
  <conditionalFormatting sqref="D340:D345">
    <cfRule type="cellIs" dxfId="837" priority="927" operator="equal">
      <formula>"Baja"</formula>
    </cfRule>
    <cfRule type="cellIs" dxfId="836" priority="928" operator="equal">
      <formula>"Media"</formula>
    </cfRule>
    <cfRule type="cellIs" dxfId="835" priority="929" operator="equal">
      <formula>"Alta"</formula>
    </cfRule>
    <cfRule type="cellIs" dxfId="834" priority="930" operator="equal">
      <formula>"Urgente"</formula>
    </cfRule>
  </conditionalFormatting>
  <conditionalFormatting sqref="D346">
    <cfRule type="cellIs" dxfId="833" priority="923" operator="equal">
      <formula>"Baja"</formula>
    </cfRule>
    <cfRule type="cellIs" dxfId="832" priority="924" operator="equal">
      <formula>"Media"</formula>
    </cfRule>
    <cfRule type="cellIs" dxfId="831" priority="925" operator="equal">
      <formula>"Alta"</formula>
    </cfRule>
    <cfRule type="cellIs" dxfId="830" priority="926" operator="equal">
      <formula>"Urgente"</formula>
    </cfRule>
  </conditionalFormatting>
  <conditionalFormatting sqref="D347">
    <cfRule type="cellIs" dxfId="829" priority="919" operator="equal">
      <formula>"Baja"</formula>
    </cfRule>
    <cfRule type="cellIs" dxfId="828" priority="920" operator="equal">
      <formula>"Media"</formula>
    </cfRule>
    <cfRule type="cellIs" dxfId="827" priority="921" operator="equal">
      <formula>"Alta"</formula>
    </cfRule>
    <cfRule type="cellIs" dxfId="826" priority="922" operator="equal">
      <formula>"Urgente"</formula>
    </cfRule>
  </conditionalFormatting>
  <conditionalFormatting sqref="D348">
    <cfRule type="cellIs" dxfId="825" priority="915" operator="equal">
      <formula>"Baja"</formula>
    </cfRule>
    <cfRule type="cellIs" dxfId="824" priority="916" operator="equal">
      <formula>"Media"</formula>
    </cfRule>
    <cfRule type="cellIs" dxfId="823" priority="917" operator="equal">
      <formula>"Alta"</formula>
    </cfRule>
    <cfRule type="cellIs" dxfId="822" priority="918" operator="equal">
      <formula>"Urgente"</formula>
    </cfRule>
  </conditionalFormatting>
  <conditionalFormatting sqref="D349">
    <cfRule type="cellIs" dxfId="821" priority="911" operator="equal">
      <formula>"Baja"</formula>
    </cfRule>
    <cfRule type="cellIs" dxfId="820" priority="912" operator="equal">
      <formula>"Media"</formula>
    </cfRule>
    <cfRule type="cellIs" dxfId="819" priority="913" operator="equal">
      <formula>"Alta"</formula>
    </cfRule>
    <cfRule type="cellIs" dxfId="818" priority="914" operator="equal">
      <formula>"Urgente"</formula>
    </cfRule>
  </conditionalFormatting>
  <conditionalFormatting sqref="D350">
    <cfRule type="cellIs" dxfId="817" priority="907" operator="equal">
      <formula>"Baja"</formula>
    </cfRule>
    <cfRule type="cellIs" dxfId="816" priority="908" operator="equal">
      <formula>"Media"</formula>
    </cfRule>
    <cfRule type="cellIs" dxfId="815" priority="909" operator="equal">
      <formula>"Alta"</formula>
    </cfRule>
    <cfRule type="cellIs" dxfId="814" priority="910" operator="equal">
      <formula>"Urgente"</formula>
    </cfRule>
  </conditionalFormatting>
  <conditionalFormatting sqref="D351:D352">
    <cfRule type="cellIs" dxfId="813" priority="903" operator="equal">
      <formula>"Baja"</formula>
    </cfRule>
    <cfRule type="cellIs" dxfId="812" priority="904" operator="equal">
      <formula>"Media"</formula>
    </cfRule>
    <cfRule type="cellIs" dxfId="811" priority="905" operator="equal">
      <formula>"Alta"</formula>
    </cfRule>
    <cfRule type="cellIs" dxfId="810" priority="906" operator="equal">
      <formula>"Urgente"</formula>
    </cfRule>
  </conditionalFormatting>
  <conditionalFormatting sqref="D355">
    <cfRule type="cellIs" dxfId="809" priority="899" operator="equal">
      <formula>"Baja"</formula>
    </cfRule>
    <cfRule type="cellIs" dxfId="808" priority="900" operator="equal">
      <formula>"Media"</formula>
    </cfRule>
    <cfRule type="cellIs" dxfId="807" priority="901" operator="equal">
      <formula>"Alta"</formula>
    </cfRule>
    <cfRule type="cellIs" dxfId="806" priority="902" operator="equal">
      <formula>"Urgente"</formula>
    </cfRule>
  </conditionalFormatting>
  <conditionalFormatting sqref="D356">
    <cfRule type="cellIs" dxfId="805" priority="895" operator="equal">
      <formula>"Baja"</formula>
    </cfRule>
    <cfRule type="cellIs" dxfId="804" priority="896" operator="equal">
      <formula>"Media"</formula>
    </cfRule>
    <cfRule type="cellIs" dxfId="803" priority="897" operator="equal">
      <formula>"Alta"</formula>
    </cfRule>
    <cfRule type="cellIs" dxfId="802" priority="898" operator="equal">
      <formula>"Urgente"</formula>
    </cfRule>
  </conditionalFormatting>
  <conditionalFormatting sqref="D357">
    <cfRule type="cellIs" dxfId="801" priority="891" operator="equal">
      <formula>"Baja"</formula>
    </cfRule>
    <cfRule type="cellIs" dxfId="800" priority="892" operator="equal">
      <formula>"Media"</formula>
    </cfRule>
    <cfRule type="cellIs" dxfId="799" priority="893" operator="equal">
      <formula>"Alta"</formula>
    </cfRule>
    <cfRule type="cellIs" dxfId="798" priority="894" operator="equal">
      <formula>"Urgente"</formula>
    </cfRule>
  </conditionalFormatting>
  <conditionalFormatting sqref="D358">
    <cfRule type="cellIs" dxfId="797" priority="887" operator="equal">
      <formula>"Baja"</formula>
    </cfRule>
    <cfRule type="cellIs" dxfId="796" priority="888" operator="equal">
      <formula>"Media"</formula>
    </cfRule>
    <cfRule type="cellIs" dxfId="795" priority="889" operator="equal">
      <formula>"Alta"</formula>
    </cfRule>
    <cfRule type="cellIs" dxfId="794" priority="890" operator="equal">
      <formula>"Urgente"</formula>
    </cfRule>
  </conditionalFormatting>
  <conditionalFormatting sqref="D359">
    <cfRule type="cellIs" dxfId="793" priority="883" operator="equal">
      <formula>"Baja"</formula>
    </cfRule>
    <cfRule type="cellIs" dxfId="792" priority="884" operator="equal">
      <formula>"Media"</formula>
    </cfRule>
    <cfRule type="cellIs" dxfId="791" priority="885" operator="equal">
      <formula>"Alta"</formula>
    </cfRule>
    <cfRule type="cellIs" dxfId="790" priority="886" operator="equal">
      <formula>"Urgente"</formula>
    </cfRule>
  </conditionalFormatting>
  <conditionalFormatting sqref="D366">
    <cfRule type="cellIs" dxfId="789" priority="879" operator="equal">
      <formula>"Baja"</formula>
    </cfRule>
    <cfRule type="cellIs" dxfId="788" priority="880" operator="equal">
      <formula>"Media"</formula>
    </cfRule>
    <cfRule type="cellIs" dxfId="787" priority="881" operator="equal">
      <formula>"Alta"</formula>
    </cfRule>
    <cfRule type="cellIs" dxfId="786" priority="882" operator="equal">
      <formula>"Urgente"</formula>
    </cfRule>
  </conditionalFormatting>
  <conditionalFormatting sqref="D367">
    <cfRule type="cellIs" dxfId="785" priority="875" operator="equal">
      <formula>"Baja"</formula>
    </cfRule>
    <cfRule type="cellIs" dxfId="784" priority="876" operator="equal">
      <formula>"Media"</formula>
    </cfRule>
    <cfRule type="cellIs" dxfId="783" priority="877" operator="equal">
      <formula>"Alta"</formula>
    </cfRule>
    <cfRule type="cellIs" dxfId="782" priority="878" operator="equal">
      <formula>"Urgente"</formula>
    </cfRule>
  </conditionalFormatting>
  <conditionalFormatting sqref="D368:D377">
    <cfRule type="cellIs" dxfId="781" priority="871" operator="equal">
      <formula>"Baja"</formula>
    </cfRule>
    <cfRule type="cellIs" dxfId="780" priority="872" operator="equal">
      <formula>"Media"</formula>
    </cfRule>
    <cfRule type="cellIs" dxfId="779" priority="873" operator="equal">
      <formula>"Alta"</formula>
    </cfRule>
    <cfRule type="cellIs" dxfId="778" priority="874" operator="equal">
      <formula>"Urgente"</formula>
    </cfRule>
  </conditionalFormatting>
  <conditionalFormatting sqref="D378">
    <cfRule type="cellIs" dxfId="777" priority="867" operator="equal">
      <formula>"Baja"</formula>
    </cfRule>
    <cfRule type="cellIs" dxfId="776" priority="868" operator="equal">
      <formula>"Media"</formula>
    </cfRule>
    <cfRule type="cellIs" dxfId="775" priority="869" operator="equal">
      <formula>"Alta"</formula>
    </cfRule>
    <cfRule type="cellIs" dxfId="774" priority="870" operator="equal">
      <formula>"Urgente"</formula>
    </cfRule>
  </conditionalFormatting>
  <conditionalFormatting sqref="D379">
    <cfRule type="cellIs" dxfId="773" priority="863" operator="equal">
      <formula>"Baja"</formula>
    </cfRule>
    <cfRule type="cellIs" dxfId="772" priority="864" operator="equal">
      <formula>"Media"</formula>
    </cfRule>
    <cfRule type="cellIs" dxfId="771" priority="865" operator="equal">
      <formula>"Alta"</formula>
    </cfRule>
    <cfRule type="cellIs" dxfId="770" priority="866" operator="equal">
      <formula>"Urgente"</formula>
    </cfRule>
  </conditionalFormatting>
  <conditionalFormatting sqref="D380">
    <cfRule type="cellIs" dxfId="769" priority="859" operator="equal">
      <formula>"Baja"</formula>
    </cfRule>
    <cfRule type="cellIs" dxfId="768" priority="860" operator="equal">
      <formula>"Media"</formula>
    </cfRule>
    <cfRule type="cellIs" dxfId="767" priority="861" operator="equal">
      <formula>"Alta"</formula>
    </cfRule>
    <cfRule type="cellIs" dxfId="766" priority="862" operator="equal">
      <formula>"Urgente"</formula>
    </cfRule>
  </conditionalFormatting>
  <conditionalFormatting sqref="D381">
    <cfRule type="cellIs" dxfId="765" priority="855" operator="equal">
      <formula>"Baja"</formula>
    </cfRule>
    <cfRule type="cellIs" dxfId="764" priority="856" operator="equal">
      <formula>"Media"</formula>
    </cfRule>
    <cfRule type="cellIs" dxfId="763" priority="857" operator="equal">
      <formula>"Alta"</formula>
    </cfRule>
    <cfRule type="cellIs" dxfId="762" priority="858" operator="equal">
      <formula>"Urgente"</formula>
    </cfRule>
  </conditionalFormatting>
  <conditionalFormatting sqref="D385">
    <cfRule type="cellIs" dxfId="761" priority="843" operator="equal">
      <formula>"Baja"</formula>
    </cfRule>
    <cfRule type="cellIs" dxfId="760" priority="844" operator="equal">
      <formula>"Media"</formula>
    </cfRule>
    <cfRule type="cellIs" dxfId="759" priority="845" operator="equal">
      <formula>"Alta"</formula>
    </cfRule>
    <cfRule type="cellIs" dxfId="758" priority="846" operator="equal">
      <formula>"Urgente"</formula>
    </cfRule>
  </conditionalFormatting>
  <conditionalFormatting sqref="D382:D383">
    <cfRule type="cellIs" dxfId="757" priority="851" operator="equal">
      <formula>"Baja"</formula>
    </cfRule>
    <cfRule type="cellIs" dxfId="756" priority="852" operator="equal">
      <formula>"Media"</formula>
    </cfRule>
    <cfRule type="cellIs" dxfId="755" priority="853" operator="equal">
      <formula>"Alta"</formula>
    </cfRule>
    <cfRule type="cellIs" dxfId="754" priority="854" operator="equal">
      <formula>"Urgente"</formula>
    </cfRule>
  </conditionalFormatting>
  <conditionalFormatting sqref="D384">
    <cfRule type="cellIs" dxfId="753" priority="847" operator="equal">
      <formula>"Baja"</formula>
    </cfRule>
    <cfRule type="cellIs" dxfId="752" priority="848" operator="equal">
      <formula>"Media"</formula>
    </cfRule>
    <cfRule type="cellIs" dxfId="751" priority="849" operator="equal">
      <formula>"Alta"</formula>
    </cfRule>
    <cfRule type="cellIs" dxfId="750" priority="850" operator="equal">
      <formula>"Urgente"</formula>
    </cfRule>
  </conditionalFormatting>
  <conditionalFormatting sqref="D386">
    <cfRule type="cellIs" dxfId="749" priority="839" operator="equal">
      <formula>"Baja"</formula>
    </cfRule>
    <cfRule type="cellIs" dxfId="748" priority="840" operator="equal">
      <formula>"Media"</formula>
    </cfRule>
    <cfRule type="cellIs" dxfId="747" priority="841" operator="equal">
      <formula>"Alta"</formula>
    </cfRule>
    <cfRule type="cellIs" dxfId="746" priority="842" operator="equal">
      <formula>"Urgente"</formula>
    </cfRule>
  </conditionalFormatting>
  <conditionalFormatting sqref="D389">
    <cfRule type="cellIs" dxfId="745" priority="835" operator="equal">
      <formula>"Baja"</formula>
    </cfRule>
    <cfRule type="cellIs" dxfId="744" priority="836" operator="equal">
      <formula>"Media"</formula>
    </cfRule>
    <cfRule type="cellIs" dxfId="743" priority="837" operator="equal">
      <formula>"Alta"</formula>
    </cfRule>
    <cfRule type="cellIs" dxfId="742" priority="838" operator="equal">
      <formula>"Urgente"</formula>
    </cfRule>
  </conditionalFormatting>
  <conditionalFormatting sqref="D388">
    <cfRule type="cellIs" dxfId="741" priority="831" operator="equal">
      <formula>"Baja"</formula>
    </cfRule>
    <cfRule type="cellIs" dxfId="740" priority="832" operator="equal">
      <formula>"Media"</formula>
    </cfRule>
    <cfRule type="cellIs" dxfId="739" priority="833" operator="equal">
      <formula>"Alta"</formula>
    </cfRule>
    <cfRule type="cellIs" dxfId="738" priority="834" operator="equal">
      <formula>"Urgente"</formula>
    </cfRule>
  </conditionalFormatting>
  <conditionalFormatting sqref="D387">
    <cfRule type="cellIs" dxfId="737" priority="827" operator="equal">
      <formula>"Baja"</formula>
    </cfRule>
    <cfRule type="cellIs" dxfId="736" priority="828" operator="equal">
      <formula>"Media"</formula>
    </cfRule>
    <cfRule type="cellIs" dxfId="735" priority="829" operator="equal">
      <formula>"Alta"</formula>
    </cfRule>
    <cfRule type="cellIs" dxfId="734" priority="830" operator="equal">
      <formula>"Urgente"</formula>
    </cfRule>
  </conditionalFormatting>
  <conditionalFormatting sqref="D390">
    <cfRule type="cellIs" dxfId="733" priority="823" operator="equal">
      <formula>"Baja"</formula>
    </cfRule>
    <cfRule type="cellIs" dxfId="732" priority="824" operator="equal">
      <formula>"Media"</formula>
    </cfRule>
    <cfRule type="cellIs" dxfId="731" priority="825" operator="equal">
      <formula>"Alta"</formula>
    </cfRule>
    <cfRule type="cellIs" dxfId="730" priority="826" operator="equal">
      <formula>"Urgente"</formula>
    </cfRule>
  </conditionalFormatting>
  <conditionalFormatting sqref="D391">
    <cfRule type="cellIs" dxfId="729" priority="819" operator="equal">
      <formula>"Baja"</formula>
    </cfRule>
    <cfRule type="cellIs" dxfId="728" priority="820" operator="equal">
      <formula>"Media"</formula>
    </cfRule>
    <cfRule type="cellIs" dxfId="727" priority="821" operator="equal">
      <formula>"Alta"</formula>
    </cfRule>
    <cfRule type="cellIs" dxfId="726" priority="822" operator="equal">
      <formula>"Urgente"</formula>
    </cfRule>
  </conditionalFormatting>
  <conditionalFormatting sqref="D392">
    <cfRule type="cellIs" dxfId="725" priority="815" operator="equal">
      <formula>"Baja"</formula>
    </cfRule>
    <cfRule type="cellIs" dxfId="724" priority="816" operator="equal">
      <formula>"Media"</formula>
    </cfRule>
    <cfRule type="cellIs" dxfId="723" priority="817" operator="equal">
      <formula>"Alta"</formula>
    </cfRule>
    <cfRule type="cellIs" dxfId="722" priority="818" operator="equal">
      <formula>"Urgente"</formula>
    </cfRule>
  </conditionalFormatting>
  <conditionalFormatting sqref="D394">
    <cfRule type="cellIs" dxfId="721" priority="811" operator="equal">
      <formula>"Baja"</formula>
    </cfRule>
    <cfRule type="cellIs" dxfId="720" priority="812" operator="equal">
      <formula>"Media"</formula>
    </cfRule>
    <cfRule type="cellIs" dxfId="719" priority="813" operator="equal">
      <formula>"Alta"</formula>
    </cfRule>
    <cfRule type="cellIs" dxfId="718" priority="814" operator="equal">
      <formula>"Urgente"</formula>
    </cfRule>
  </conditionalFormatting>
  <conditionalFormatting sqref="D395">
    <cfRule type="cellIs" dxfId="717" priority="807" operator="equal">
      <formula>"Baja"</formula>
    </cfRule>
    <cfRule type="cellIs" dxfId="716" priority="808" operator="equal">
      <formula>"Media"</formula>
    </cfRule>
    <cfRule type="cellIs" dxfId="715" priority="809" operator="equal">
      <formula>"Alta"</formula>
    </cfRule>
    <cfRule type="cellIs" dxfId="714" priority="810" operator="equal">
      <formula>"Urgente"</formula>
    </cfRule>
  </conditionalFormatting>
  <conditionalFormatting sqref="D396">
    <cfRule type="cellIs" dxfId="713" priority="803" operator="equal">
      <formula>"Baja"</formula>
    </cfRule>
    <cfRule type="cellIs" dxfId="712" priority="804" operator="equal">
      <formula>"Media"</formula>
    </cfRule>
    <cfRule type="cellIs" dxfId="711" priority="805" operator="equal">
      <formula>"Alta"</formula>
    </cfRule>
    <cfRule type="cellIs" dxfId="710" priority="806" operator="equal">
      <formula>"Urgente"</formula>
    </cfRule>
  </conditionalFormatting>
  <conditionalFormatting sqref="D397">
    <cfRule type="cellIs" dxfId="709" priority="799" operator="equal">
      <formula>"Baja"</formula>
    </cfRule>
    <cfRule type="cellIs" dxfId="708" priority="800" operator="equal">
      <formula>"Media"</formula>
    </cfRule>
    <cfRule type="cellIs" dxfId="707" priority="801" operator="equal">
      <formula>"Alta"</formula>
    </cfRule>
    <cfRule type="cellIs" dxfId="706" priority="802" operator="equal">
      <formula>"Urgente"</formula>
    </cfRule>
  </conditionalFormatting>
  <conditionalFormatting sqref="D398">
    <cfRule type="cellIs" dxfId="705" priority="795" operator="equal">
      <formula>"Baja"</formula>
    </cfRule>
    <cfRule type="cellIs" dxfId="704" priority="796" operator="equal">
      <formula>"Media"</formula>
    </cfRule>
    <cfRule type="cellIs" dxfId="703" priority="797" operator="equal">
      <formula>"Alta"</formula>
    </cfRule>
    <cfRule type="cellIs" dxfId="702" priority="798" operator="equal">
      <formula>"Urgente"</formula>
    </cfRule>
  </conditionalFormatting>
  <conditionalFormatting sqref="D400">
    <cfRule type="cellIs" dxfId="701" priority="791" operator="equal">
      <formula>"Baja"</formula>
    </cfRule>
    <cfRule type="cellIs" dxfId="700" priority="792" operator="equal">
      <formula>"Media"</formula>
    </cfRule>
    <cfRule type="cellIs" dxfId="699" priority="793" operator="equal">
      <formula>"Alta"</formula>
    </cfRule>
    <cfRule type="cellIs" dxfId="698" priority="794" operator="equal">
      <formula>"Urgente"</formula>
    </cfRule>
  </conditionalFormatting>
  <conditionalFormatting sqref="D401">
    <cfRule type="cellIs" dxfId="697" priority="787" operator="equal">
      <formula>"Baja"</formula>
    </cfRule>
    <cfRule type="cellIs" dxfId="696" priority="788" operator="equal">
      <formula>"Media"</formula>
    </cfRule>
    <cfRule type="cellIs" dxfId="695" priority="789" operator="equal">
      <formula>"Alta"</formula>
    </cfRule>
    <cfRule type="cellIs" dxfId="694" priority="790" operator="equal">
      <formula>"Urgente"</formula>
    </cfRule>
  </conditionalFormatting>
  <conditionalFormatting sqref="D402:D420">
    <cfRule type="cellIs" dxfId="693" priority="783" operator="equal">
      <formula>"Baja"</formula>
    </cfRule>
    <cfRule type="cellIs" dxfId="692" priority="784" operator="equal">
      <formula>"Media"</formula>
    </cfRule>
    <cfRule type="cellIs" dxfId="691" priority="785" operator="equal">
      <formula>"Alta"</formula>
    </cfRule>
    <cfRule type="cellIs" dxfId="690" priority="786" operator="equal">
      <formula>"Urgente"</formula>
    </cfRule>
  </conditionalFormatting>
  <conditionalFormatting sqref="J325:J345 J348 J350:J352 J354:J355 J357:J359 J366:J378 J380:J420">
    <cfRule type="containsText" dxfId="689" priority="782" operator="containsText" text="SI">
      <formula>NOT(ISERROR(SEARCH("SI",J325)))</formula>
    </cfRule>
  </conditionalFormatting>
  <conditionalFormatting sqref="J324">
    <cfRule type="containsText" dxfId="688" priority="725" operator="containsText" text="SI">
      <formula>NOT(ISERROR(SEARCH("SI",J324)))</formula>
    </cfRule>
  </conditionalFormatting>
  <conditionalFormatting sqref="J346:J347">
    <cfRule type="containsText" dxfId="687" priority="724" operator="containsText" text="SI">
      <formula>NOT(ISERROR(SEARCH("SI",J346)))</formula>
    </cfRule>
  </conditionalFormatting>
  <conditionalFormatting sqref="J349">
    <cfRule type="containsText" dxfId="686" priority="723" operator="containsText" text="SI">
      <formula>NOT(ISERROR(SEARCH("SI",J349)))</formula>
    </cfRule>
  </conditionalFormatting>
  <conditionalFormatting sqref="J353">
    <cfRule type="containsText" dxfId="685" priority="722" operator="containsText" text="SI">
      <formula>NOT(ISERROR(SEARCH("SI",J353)))</formula>
    </cfRule>
  </conditionalFormatting>
  <conditionalFormatting sqref="J356">
    <cfRule type="containsText" dxfId="684" priority="721" operator="containsText" text="SI">
      <formula>NOT(ISERROR(SEARCH("SI",J356)))</formula>
    </cfRule>
  </conditionalFormatting>
  <conditionalFormatting sqref="J360:J361">
    <cfRule type="containsText" dxfId="683" priority="720" operator="containsText" text="SI">
      <formula>NOT(ISERROR(SEARCH("SI",J360)))</formula>
    </cfRule>
  </conditionalFormatting>
  <conditionalFormatting sqref="J362">
    <cfRule type="containsText" dxfId="682" priority="719" operator="containsText" text="SI">
      <formula>NOT(ISERROR(SEARCH("SI",J362)))</formula>
    </cfRule>
  </conditionalFormatting>
  <conditionalFormatting sqref="J363">
    <cfRule type="containsText" dxfId="681" priority="718" operator="containsText" text="SI">
      <formula>NOT(ISERROR(SEARCH("SI",J363)))</formula>
    </cfRule>
  </conditionalFormatting>
  <conditionalFormatting sqref="J364">
    <cfRule type="containsText" dxfId="680" priority="717" operator="containsText" text="SI">
      <formula>NOT(ISERROR(SEARCH("SI",J364)))</formula>
    </cfRule>
  </conditionalFormatting>
  <conditionalFormatting sqref="J365">
    <cfRule type="containsText" dxfId="679" priority="716" operator="containsText" text="SI">
      <formula>NOT(ISERROR(SEARCH("SI",J365)))</formula>
    </cfRule>
  </conditionalFormatting>
  <conditionalFormatting sqref="J379">
    <cfRule type="containsText" dxfId="678" priority="715" operator="containsText" text="SI">
      <formula>NOT(ISERROR(SEARCH("SI",J379)))</formula>
    </cfRule>
  </conditionalFormatting>
  <conditionalFormatting sqref="D55:D61">
    <cfRule type="cellIs" dxfId="677" priority="698" operator="equal">
      <formula>"Baja"</formula>
    </cfRule>
    <cfRule type="cellIs" dxfId="676" priority="699" operator="equal">
      <formula>"Media"</formula>
    </cfRule>
    <cfRule type="cellIs" dxfId="675" priority="700" operator="equal">
      <formula>"Alta"</formula>
    </cfRule>
    <cfRule type="cellIs" dxfId="674" priority="701" operator="equal">
      <formula>"Urgente"</formula>
    </cfRule>
  </conditionalFormatting>
  <conditionalFormatting sqref="D55:D61">
    <cfRule type="cellIs" dxfId="673" priority="702" operator="equal">
      <formula>"Baja"</formula>
    </cfRule>
    <cfRule type="cellIs" dxfId="672" priority="703" operator="equal">
      <formula>"Media"</formula>
    </cfRule>
    <cfRule type="cellIs" dxfId="671" priority="704" operator="equal">
      <formula>"Alta"</formula>
    </cfRule>
    <cfRule type="cellIs" dxfId="670" priority="705" operator="equal">
      <formula>"Urgente"</formula>
    </cfRule>
  </conditionalFormatting>
  <conditionalFormatting sqref="D65:D67">
    <cfRule type="cellIs" dxfId="669" priority="690" operator="equal">
      <formula>"Baja"</formula>
    </cfRule>
    <cfRule type="cellIs" dxfId="668" priority="691" operator="equal">
      <formula>"Media"</formula>
    </cfRule>
    <cfRule type="cellIs" dxfId="667" priority="692" operator="equal">
      <formula>"Alta"</formula>
    </cfRule>
    <cfRule type="cellIs" dxfId="666" priority="693" operator="equal">
      <formula>"Urgente"</formula>
    </cfRule>
  </conditionalFormatting>
  <conditionalFormatting sqref="D65:D67">
    <cfRule type="cellIs" dxfId="665" priority="694" operator="equal">
      <formula>"Baja"</formula>
    </cfRule>
    <cfRule type="cellIs" dxfId="664" priority="695" operator="equal">
      <formula>"Media"</formula>
    </cfRule>
    <cfRule type="cellIs" dxfId="663" priority="696" operator="equal">
      <formula>"Alta"</formula>
    </cfRule>
    <cfRule type="cellIs" dxfId="662" priority="697" operator="equal">
      <formula>"Urgente"</formula>
    </cfRule>
  </conditionalFormatting>
  <conditionalFormatting sqref="D69">
    <cfRule type="cellIs" dxfId="661" priority="682" operator="equal">
      <formula>"Baja"</formula>
    </cfRule>
    <cfRule type="cellIs" dxfId="660" priority="683" operator="equal">
      <formula>"Media"</formula>
    </cfRule>
    <cfRule type="cellIs" dxfId="659" priority="684" operator="equal">
      <formula>"Alta"</formula>
    </cfRule>
    <cfRule type="cellIs" dxfId="658" priority="685" operator="equal">
      <formula>"Urgente"</formula>
    </cfRule>
  </conditionalFormatting>
  <conditionalFormatting sqref="D69">
    <cfRule type="cellIs" dxfId="657" priority="686" operator="equal">
      <formula>"Baja"</formula>
    </cfRule>
    <cfRule type="cellIs" dxfId="656" priority="687" operator="equal">
      <formula>"Media"</formula>
    </cfRule>
    <cfRule type="cellIs" dxfId="655" priority="688" operator="equal">
      <formula>"Alta"</formula>
    </cfRule>
    <cfRule type="cellIs" dxfId="654" priority="689" operator="equal">
      <formula>"Urgente"</formula>
    </cfRule>
  </conditionalFormatting>
  <conditionalFormatting sqref="D72:D80">
    <cfRule type="cellIs" dxfId="653" priority="674" operator="equal">
      <formula>"Baja"</formula>
    </cfRule>
    <cfRule type="cellIs" dxfId="652" priority="675" operator="equal">
      <formula>"Media"</formula>
    </cfRule>
    <cfRule type="cellIs" dxfId="651" priority="676" operator="equal">
      <formula>"Alta"</formula>
    </cfRule>
    <cfRule type="cellIs" dxfId="650" priority="677" operator="equal">
      <formula>"Urgente"</formula>
    </cfRule>
  </conditionalFormatting>
  <conditionalFormatting sqref="D72:D80">
    <cfRule type="cellIs" dxfId="649" priority="678" operator="equal">
      <formula>"Baja"</formula>
    </cfRule>
    <cfRule type="cellIs" dxfId="648" priority="679" operator="equal">
      <formula>"Media"</formula>
    </cfRule>
    <cfRule type="cellIs" dxfId="647" priority="680" operator="equal">
      <formula>"Alta"</formula>
    </cfRule>
    <cfRule type="cellIs" dxfId="646" priority="681" operator="equal">
      <formula>"Urgente"</formula>
    </cfRule>
  </conditionalFormatting>
  <conditionalFormatting sqref="D83:D92">
    <cfRule type="cellIs" dxfId="645" priority="666" operator="equal">
      <formula>"Baja"</formula>
    </cfRule>
    <cfRule type="cellIs" dxfId="644" priority="667" operator="equal">
      <formula>"Media"</formula>
    </cfRule>
    <cfRule type="cellIs" dxfId="643" priority="668" operator="equal">
      <formula>"Alta"</formula>
    </cfRule>
    <cfRule type="cellIs" dxfId="642" priority="669" operator="equal">
      <formula>"Urgente"</formula>
    </cfRule>
  </conditionalFormatting>
  <conditionalFormatting sqref="D83:D92">
    <cfRule type="cellIs" dxfId="641" priority="670" operator="equal">
      <formula>"Baja"</formula>
    </cfRule>
    <cfRule type="cellIs" dxfId="640" priority="671" operator="equal">
      <formula>"Media"</formula>
    </cfRule>
    <cfRule type="cellIs" dxfId="639" priority="672" operator="equal">
      <formula>"Alta"</formula>
    </cfRule>
    <cfRule type="cellIs" dxfId="638" priority="673" operator="equal">
      <formula>"Urgente"</formula>
    </cfRule>
  </conditionalFormatting>
  <conditionalFormatting sqref="C14:C15 C17:C19 C21:C23 C25 C27:C31">
    <cfRule type="containsText" dxfId="637" priority="665" operator="containsText" text="abierto">
      <formula>NOT(ISERROR(SEARCH("abierto",C14)))</formula>
    </cfRule>
  </conditionalFormatting>
  <conditionalFormatting sqref="C16">
    <cfRule type="containsText" dxfId="636" priority="664" operator="containsText" text="abierto">
      <formula>NOT(ISERROR(SEARCH("abierto",C16)))</formula>
    </cfRule>
  </conditionalFormatting>
  <conditionalFormatting sqref="C20">
    <cfRule type="containsText" dxfId="635" priority="663" operator="containsText" text="abierto">
      <formula>NOT(ISERROR(SEARCH("abierto",C20)))</formula>
    </cfRule>
  </conditionalFormatting>
  <conditionalFormatting sqref="C24">
    <cfRule type="containsText" dxfId="634" priority="662" operator="containsText" text="abierto">
      <formula>NOT(ISERROR(SEARCH("abierto",C24)))</formula>
    </cfRule>
  </conditionalFormatting>
  <conditionalFormatting sqref="C26">
    <cfRule type="containsText" dxfId="633" priority="661" operator="containsText" text="abierto">
      <formula>NOT(ISERROR(SEARCH("abierto",C26)))</formula>
    </cfRule>
  </conditionalFormatting>
  <conditionalFormatting sqref="C32">
    <cfRule type="containsText" dxfId="632" priority="660" operator="containsText" text="abierto">
      <formula>NOT(ISERROR(SEARCH("abierto",C32)))</formula>
    </cfRule>
  </conditionalFormatting>
  <conditionalFormatting sqref="D122">
    <cfRule type="cellIs" dxfId="631" priority="647" operator="equal">
      <formula>"Baja"</formula>
    </cfRule>
    <cfRule type="cellIs" dxfId="630" priority="648" operator="equal">
      <formula>"Media"</formula>
    </cfRule>
    <cfRule type="cellIs" dxfId="629" priority="649" operator="equal">
      <formula>"Alta"</formula>
    </cfRule>
    <cfRule type="cellIs" dxfId="628" priority="650" operator="equal">
      <formula>"Urgente"</formula>
    </cfRule>
  </conditionalFormatting>
  <conditionalFormatting sqref="C122">
    <cfRule type="containsText" dxfId="627" priority="646" operator="containsText" text="abierto">
      <formula>NOT(ISERROR(SEARCH("abierto",C122)))</formula>
    </cfRule>
  </conditionalFormatting>
  <conditionalFormatting sqref="D123:D131">
    <cfRule type="cellIs" dxfId="626" priority="642" operator="equal">
      <formula>"Baja"</formula>
    </cfRule>
    <cfRule type="cellIs" dxfId="625" priority="643" operator="equal">
      <formula>"Media"</formula>
    </cfRule>
    <cfRule type="cellIs" dxfId="624" priority="644" operator="equal">
      <formula>"Alta"</formula>
    </cfRule>
    <cfRule type="cellIs" dxfId="623" priority="645" operator="equal">
      <formula>"Urgente"</formula>
    </cfRule>
  </conditionalFormatting>
  <conditionalFormatting sqref="C123:C131">
    <cfRule type="containsText" dxfId="622" priority="641" operator="containsText" text="abierto">
      <formula>NOT(ISERROR(SEARCH("abierto",C123)))</formula>
    </cfRule>
  </conditionalFormatting>
  <conditionalFormatting sqref="D108:D112">
    <cfRule type="cellIs" dxfId="621" priority="628" operator="equal">
      <formula>"Baja"</formula>
    </cfRule>
    <cfRule type="cellIs" dxfId="620" priority="629" operator="equal">
      <formula>"Media"</formula>
    </cfRule>
    <cfRule type="cellIs" dxfId="619" priority="630" operator="equal">
      <formula>"Alta"</formula>
    </cfRule>
    <cfRule type="cellIs" dxfId="618" priority="631" operator="equal">
      <formula>"Urgente"</formula>
    </cfRule>
  </conditionalFormatting>
  <conditionalFormatting sqref="I108:I112">
    <cfRule type="cellIs" dxfId="617" priority="633" operator="greaterThan">
      <formula>10</formula>
    </cfRule>
  </conditionalFormatting>
  <conditionalFormatting sqref="C108:C112">
    <cfRule type="containsText" dxfId="616" priority="632" operator="containsText" text="abierto">
      <formula>NOT(ISERROR(SEARCH("abierto",C108)))</formula>
    </cfRule>
  </conditionalFormatting>
  <conditionalFormatting sqref="J141:J167">
    <cfRule type="containsText" dxfId="615" priority="626" operator="containsText" text="SI">
      <formula>NOT(ISERROR(SEARCH("SI",J141)))</formula>
    </cfRule>
  </conditionalFormatting>
  <conditionalFormatting sqref="D141:D142">
    <cfRule type="cellIs" dxfId="614" priority="620" operator="equal">
      <formula>"Baja"</formula>
    </cfRule>
    <cfRule type="cellIs" dxfId="613" priority="621" operator="equal">
      <formula>"Media"</formula>
    </cfRule>
    <cfRule type="cellIs" dxfId="612" priority="622" operator="equal">
      <formula>"Alta"</formula>
    </cfRule>
    <cfRule type="cellIs" dxfId="611" priority="623" operator="equal">
      <formula>"Urgente"</formula>
    </cfRule>
  </conditionalFormatting>
  <conditionalFormatting sqref="C141:C142">
    <cfRule type="containsText" dxfId="610" priority="625" operator="containsText" text="abierto">
      <formula>NOT(ISERROR(SEARCH("abierto",C141)))</formula>
    </cfRule>
  </conditionalFormatting>
  <conditionalFormatting sqref="I141:I143">
    <cfRule type="cellIs" dxfId="609" priority="624" operator="greaterThan">
      <formula>10</formula>
    </cfRule>
  </conditionalFormatting>
  <conditionalFormatting sqref="D138">
    <cfRule type="cellIs" dxfId="608" priority="615" operator="equal">
      <formula>"Baja"</formula>
    </cfRule>
    <cfRule type="cellIs" dxfId="607" priority="616" operator="equal">
      <formula>"Media"</formula>
    </cfRule>
    <cfRule type="cellIs" dxfId="606" priority="617" operator="equal">
      <formula>"Alta"</formula>
    </cfRule>
    <cfRule type="cellIs" dxfId="605" priority="618" operator="equal">
      <formula>"Urgente"</formula>
    </cfRule>
  </conditionalFormatting>
  <conditionalFormatting sqref="C138">
    <cfRule type="containsText" dxfId="604" priority="619" operator="containsText" text="abierto">
      <formula>NOT(ISERROR(SEARCH("abierto",C138)))</formula>
    </cfRule>
  </conditionalFormatting>
  <conditionalFormatting sqref="D140">
    <cfRule type="cellIs" dxfId="603" priority="610" operator="equal">
      <formula>"Baja"</formula>
    </cfRule>
    <cfRule type="cellIs" dxfId="602" priority="611" operator="equal">
      <formula>"Media"</formula>
    </cfRule>
    <cfRule type="cellIs" dxfId="601" priority="612" operator="equal">
      <formula>"Alta"</formula>
    </cfRule>
    <cfRule type="cellIs" dxfId="600" priority="613" operator="equal">
      <formula>"Urgente"</formula>
    </cfRule>
  </conditionalFormatting>
  <conditionalFormatting sqref="C140">
    <cfRule type="containsText" dxfId="599" priority="614" operator="containsText" text="abierto">
      <formula>NOT(ISERROR(SEARCH("abierto",C140)))</formula>
    </cfRule>
  </conditionalFormatting>
  <conditionalFormatting sqref="D143">
    <cfRule type="cellIs" dxfId="598" priority="605" operator="equal">
      <formula>"Baja"</formula>
    </cfRule>
    <cfRule type="cellIs" dxfId="597" priority="606" operator="equal">
      <formula>"Media"</formula>
    </cfRule>
    <cfRule type="cellIs" dxfId="596" priority="607" operator="equal">
      <formula>"Alta"</formula>
    </cfRule>
    <cfRule type="cellIs" dxfId="595" priority="608" operator="equal">
      <formula>"Urgente"</formula>
    </cfRule>
  </conditionalFormatting>
  <conditionalFormatting sqref="C143">
    <cfRule type="containsText" dxfId="594" priority="609" operator="containsText" text="abierto">
      <formula>NOT(ISERROR(SEARCH("abierto",C143)))</formula>
    </cfRule>
  </conditionalFormatting>
  <conditionalFormatting sqref="D144">
    <cfRule type="cellIs" dxfId="593" priority="600" operator="equal">
      <formula>"Baja"</formula>
    </cfRule>
    <cfRule type="cellIs" dxfId="592" priority="601" operator="equal">
      <formula>"Media"</formula>
    </cfRule>
    <cfRule type="cellIs" dxfId="591" priority="602" operator="equal">
      <formula>"Alta"</formula>
    </cfRule>
    <cfRule type="cellIs" dxfId="590" priority="603" operator="equal">
      <formula>"Urgente"</formula>
    </cfRule>
  </conditionalFormatting>
  <conditionalFormatting sqref="C144">
    <cfRule type="containsText" dxfId="589" priority="604" operator="containsText" text="abierto">
      <formula>NOT(ISERROR(SEARCH("abierto",C144)))</formula>
    </cfRule>
  </conditionalFormatting>
  <conditionalFormatting sqref="D145">
    <cfRule type="cellIs" dxfId="588" priority="595" operator="equal">
      <formula>"Baja"</formula>
    </cfRule>
    <cfRule type="cellIs" dxfId="587" priority="596" operator="equal">
      <formula>"Media"</formula>
    </cfRule>
    <cfRule type="cellIs" dxfId="586" priority="597" operator="equal">
      <formula>"Alta"</formula>
    </cfRule>
    <cfRule type="cellIs" dxfId="585" priority="598" operator="equal">
      <formula>"Urgente"</formula>
    </cfRule>
  </conditionalFormatting>
  <conditionalFormatting sqref="C145">
    <cfRule type="containsText" dxfId="584" priority="599" operator="containsText" text="abierto">
      <formula>NOT(ISERROR(SEARCH("abierto",C145)))</formula>
    </cfRule>
  </conditionalFormatting>
  <conditionalFormatting sqref="D148">
    <cfRule type="cellIs" dxfId="583" priority="590" operator="equal">
      <formula>"Baja"</formula>
    </cfRule>
    <cfRule type="cellIs" dxfId="582" priority="591" operator="equal">
      <formula>"Media"</formula>
    </cfRule>
    <cfRule type="cellIs" dxfId="581" priority="592" operator="equal">
      <formula>"Alta"</formula>
    </cfRule>
    <cfRule type="cellIs" dxfId="580" priority="593" operator="equal">
      <formula>"Urgente"</formula>
    </cfRule>
  </conditionalFormatting>
  <conditionalFormatting sqref="C148">
    <cfRule type="containsText" dxfId="579" priority="594" operator="containsText" text="abierto">
      <formula>NOT(ISERROR(SEARCH("abierto",C148)))</formula>
    </cfRule>
  </conditionalFormatting>
  <conditionalFormatting sqref="D149">
    <cfRule type="cellIs" dxfId="578" priority="585" operator="equal">
      <formula>"Baja"</formula>
    </cfRule>
    <cfRule type="cellIs" dxfId="577" priority="586" operator="equal">
      <formula>"Media"</formula>
    </cfRule>
    <cfRule type="cellIs" dxfId="576" priority="587" operator="equal">
      <formula>"Alta"</formula>
    </cfRule>
    <cfRule type="cellIs" dxfId="575" priority="588" operator="equal">
      <formula>"Urgente"</formula>
    </cfRule>
  </conditionalFormatting>
  <conditionalFormatting sqref="C149">
    <cfRule type="containsText" dxfId="574" priority="589" operator="containsText" text="abierto">
      <formula>NOT(ISERROR(SEARCH("abierto",C149)))</formula>
    </cfRule>
  </conditionalFormatting>
  <conditionalFormatting sqref="D150">
    <cfRule type="cellIs" dxfId="573" priority="580" operator="equal">
      <formula>"Baja"</formula>
    </cfRule>
    <cfRule type="cellIs" dxfId="572" priority="581" operator="equal">
      <formula>"Media"</formula>
    </cfRule>
    <cfRule type="cellIs" dxfId="571" priority="582" operator="equal">
      <formula>"Alta"</formula>
    </cfRule>
    <cfRule type="cellIs" dxfId="570" priority="583" operator="equal">
      <formula>"Urgente"</formula>
    </cfRule>
  </conditionalFormatting>
  <conditionalFormatting sqref="C150">
    <cfRule type="containsText" dxfId="569" priority="584" operator="containsText" text="abierto">
      <formula>NOT(ISERROR(SEARCH("abierto",C150)))</formula>
    </cfRule>
  </conditionalFormatting>
  <conditionalFormatting sqref="D151">
    <cfRule type="cellIs" dxfId="568" priority="575" operator="equal">
      <formula>"Baja"</formula>
    </cfRule>
    <cfRule type="cellIs" dxfId="567" priority="576" operator="equal">
      <formula>"Media"</formula>
    </cfRule>
    <cfRule type="cellIs" dxfId="566" priority="577" operator="equal">
      <formula>"Alta"</formula>
    </cfRule>
    <cfRule type="cellIs" dxfId="565" priority="578" operator="equal">
      <formula>"Urgente"</formula>
    </cfRule>
  </conditionalFormatting>
  <conditionalFormatting sqref="C151">
    <cfRule type="containsText" dxfId="564" priority="579" operator="containsText" text="abierto">
      <formula>NOT(ISERROR(SEARCH("abierto",C151)))</formula>
    </cfRule>
  </conditionalFormatting>
  <conditionalFormatting sqref="D152">
    <cfRule type="cellIs" dxfId="563" priority="570" operator="equal">
      <formula>"Baja"</formula>
    </cfRule>
    <cfRule type="cellIs" dxfId="562" priority="571" operator="equal">
      <formula>"Media"</formula>
    </cfRule>
    <cfRule type="cellIs" dxfId="561" priority="572" operator="equal">
      <formula>"Alta"</formula>
    </cfRule>
    <cfRule type="cellIs" dxfId="560" priority="573" operator="equal">
      <formula>"Urgente"</formula>
    </cfRule>
  </conditionalFormatting>
  <conditionalFormatting sqref="C152">
    <cfRule type="containsText" dxfId="559" priority="574" operator="containsText" text="abierto">
      <formula>NOT(ISERROR(SEARCH("abierto",C152)))</formula>
    </cfRule>
  </conditionalFormatting>
  <conditionalFormatting sqref="D159:D161">
    <cfRule type="cellIs" dxfId="558" priority="563" operator="equal">
      <formula>"Baja"</formula>
    </cfRule>
    <cfRule type="cellIs" dxfId="557" priority="564" operator="equal">
      <formula>"Media"</formula>
    </cfRule>
    <cfRule type="cellIs" dxfId="556" priority="565" operator="equal">
      <formula>"Alta"</formula>
    </cfRule>
    <cfRule type="cellIs" dxfId="555" priority="566" operator="equal">
      <formula>"Urgente"</formula>
    </cfRule>
  </conditionalFormatting>
  <conditionalFormatting sqref="C159:C161">
    <cfRule type="containsText" dxfId="554" priority="568" operator="containsText" text="abierto">
      <formula>NOT(ISERROR(SEARCH("abierto",C159)))</formula>
    </cfRule>
  </conditionalFormatting>
  <conditionalFormatting sqref="I159:I161">
    <cfRule type="cellIs" dxfId="553" priority="567" operator="greaterThan">
      <formula>10</formula>
    </cfRule>
  </conditionalFormatting>
  <conditionalFormatting sqref="D167">
    <cfRule type="cellIs" dxfId="552" priority="558" operator="equal">
      <formula>"Baja"</formula>
    </cfRule>
    <cfRule type="cellIs" dxfId="551" priority="559" operator="equal">
      <formula>"Media"</formula>
    </cfRule>
    <cfRule type="cellIs" dxfId="550" priority="560" operator="equal">
      <formula>"Alta"</formula>
    </cfRule>
    <cfRule type="cellIs" dxfId="549" priority="561" operator="equal">
      <formula>"Urgente"</formula>
    </cfRule>
  </conditionalFormatting>
  <conditionalFormatting sqref="C167">
    <cfRule type="containsText" dxfId="548" priority="562" operator="containsText" text="abierto">
      <formula>NOT(ISERROR(SEARCH("abierto",C167)))</formula>
    </cfRule>
  </conditionalFormatting>
  <conditionalFormatting sqref="I167:I281 I283:I319 I322:I327">
    <cfRule type="cellIs" dxfId="547" priority="557" operator="greaterThan">
      <formula>10</formula>
    </cfRule>
  </conditionalFormatting>
  <conditionalFormatting sqref="J16">
    <cfRule type="containsText" dxfId="546" priority="556" operator="containsText" text="SI">
      <formula>NOT(ISERROR(SEARCH("SI",J16)))</formula>
    </cfRule>
  </conditionalFormatting>
  <conditionalFormatting sqref="J20">
    <cfRule type="containsText" dxfId="545" priority="555" operator="containsText" text="SI">
      <formula>NOT(ISERROR(SEARCH("SI",J20)))</formula>
    </cfRule>
  </conditionalFormatting>
  <conditionalFormatting sqref="J24">
    <cfRule type="containsText" dxfId="544" priority="554" operator="containsText" text="SI">
      <formula>NOT(ISERROR(SEARCH("SI",J24)))</formula>
    </cfRule>
  </conditionalFormatting>
  <conditionalFormatting sqref="J26">
    <cfRule type="containsText" dxfId="543" priority="553" operator="containsText" text="SI">
      <formula>NOT(ISERROR(SEARCH("SI",J26)))</formula>
    </cfRule>
  </conditionalFormatting>
  <conditionalFormatting sqref="J32">
    <cfRule type="containsText" dxfId="542" priority="552" operator="containsText" text="SI">
      <formula>NOT(ISERROR(SEARCH("SI",J32)))</formula>
    </cfRule>
  </conditionalFormatting>
  <conditionalFormatting sqref="J53">
    <cfRule type="containsText" dxfId="541" priority="551" operator="containsText" text="SI">
      <formula>NOT(ISERROR(SEARCH("SI",J53)))</formula>
    </cfRule>
  </conditionalFormatting>
  <conditionalFormatting sqref="J62:J64">
    <cfRule type="containsText" dxfId="540" priority="550" operator="containsText" text="SI">
      <formula>NOT(ISERROR(SEARCH("SI",J62)))</formula>
    </cfRule>
  </conditionalFormatting>
  <conditionalFormatting sqref="J68">
    <cfRule type="containsText" dxfId="539" priority="549" operator="containsText" text="SI">
      <formula>NOT(ISERROR(SEARCH("SI",J68)))</formula>
    </cfRule>
  </conditionalFormatting>
  <conditionalFormatting sqref="J69:J70">
    <cfRule type="containsText" dxfId="538" priority="548" operator="containsText" text="SI">
      <formula>NOT(ISERROR(SEARCH("SI",J69)))</formula>
    </cfRule>
  </conditionalFormatting>
  <conditionalFormatting sqref="J71">
    <cfRule type="containsText" dxfId="537" priority="547" operator="containsText" text="SI">
      <formula>NOT(ISERROR(SEARCH("SI",J71)))</formula>
    </cfRule>
  </conditionalFormatting>
  <conditionalFormatting sqref="J76">
    <cfRule type="containsText" dxfId="536" priority="546" operator="containsText" text="SI">
      <formula>NOT(ISERROR(SEARCH("SI",J76)))</formula>
    </cfRule>
  </conditionalFormatting>
  <conditionalFormatting sqref="D197">
    <cfRule type="cellIs" dxfId="535" priority="540" operator="equal">
      <formula>"Baja"</formula>
    </cfRule>
    <cfRule type="cellIs" dxfId="534" priority="541" operator="equal">
      <formula>"Media"</formula>
    </cfRule>
    <cfRule type="cellIs" dxfId="533" priority="542" operator="equal">
      <formula>"Alta"</formula>
    </cfRule>
    <cfRule type="cellIs" dxfId="532" priority="543" operator="equal">
      <formula>"Urgente"</formula>
    </cfRule>
  </conditionalFormatting>
  <conditionalFormatting sqref="C197">
    <cfRule type="containsText" dxfId="531" priority="544" operator="containsText" text="abierto">
      <formula>NOT(ISERROR(SEARCH("abierto",C197)))</formula>
    </cfRule>
  </conditionalFormatting>
  <conditionalFormatting sqref="D199">
    <cfRule type="cellIs" dxfId="530" priority="535" operator="equal">
      <formula>"Baja"</formula>
    </cfRule>
    <cfRule type="cellIs" dxfId="529" priority="536" operator="equal">
      <formula>"Media"</formula>
    </cfRule>
    <cfRule type="cellIs" dxfId="528" priority="537" operator="equal">
      <formula>"Alta"</formula>
    </cfRule>
    <cfRule type="cellIs" dxfId="527" priority="538" operator="equal">
      <formula>"Urgente"</formula>
    </cfRule>
  </conditionalFormatting>
  <conditionalFormatting sqref="C199">
    <cfRule type="containsText" dxfId="526" priority="539" operator="containsText" text="abierto">
      <formula>NOT(ISERROR(SEARCH("abierto",C199)))</formula>
    </cfRule>
  </conditionalFormatting>
  <conditionalFormatting sqref="D200">
    <cfRule type="cellIs" dxfId="525" priority="530" operator="equal">
      <formula>"Baja"</formula>
    </cfRule>
    <cfRule type="cellIs" dxfId="524" priority="531" operator="equal">
      <formula>"Media"</formula>
    </cfRule>
    <cfRule type="cellIs" dxfId="523" priority="532" operator="equal">
      <formula>"Alta"</formula>
    </cfRule>
    <cfRule type="cellIs" dxfId="522" priority="533" operator="equal">
      <formula>"Urgente"</formula>
    </cfRule>
  </conditionalFormatting>
  <conditionalFormatting sqref="C200">
    <cfRule type="containsText" dxfId="521" priority="534" operator="containsText" text="abierto">
      <formula>NOT(ISERROR(SEARCH("abierto",C200)))</formula>
    </cfRule>
  </conditionalFormatting>
  <conditionalFormatting sqref="D201">
    <cfRule type="cellIs" dxfId="520" priority="525" operator="equal">
      <formula>"Baja"</formula>
    </cfRule>
    <cfRule type="cellIs" dxfId="519" priority="526" operator="equal">
      <formula>"Media"</formula>
    </cfRule>
    <cfRule type="cellIs" dxfId="518" priority="527" operator="equal">
      <formula>"Alta"</formula>
    </cfRule>
    <cfRule type="cellIs" dxfId="517" priority="528" operator="equal">
      <formula>"Urgente"</formula>
    </cfRule>
  </conditionalFormatting>
  <conditionalFormatting sqref="C201">
    <cfRule type="containsText" dxfId="516" priority="529" operator="containsText" text="abierto">
      <formula>NOT(ISERROR(SEARCH("abierto",C201)))</formula>
    </cfRule>
  </conditionalFormatting>
  <conditionalFormatting sqref="D202">
    <cfRule type="cellIs" dxfId="515" priority="520" operator="equal">
      <formula>"Baja"</formula>
    </cfRule>
    <cfRule type="cellIs" dxfId="514" priority="521" operator="equal">
      <formula>"Media"</formula>
    </cfRule>
    <cfRule type="cellIs" dxfId="513" priority="522" operator="equal">
      <formula>"Alta"</formula>
    </cfRule>
    <cfRule type="cellIs" dxfId="512" priority="523" operator="equal">
      <formula>"Urgente"</formula>
    </cfRule>
  </conditionalFormatting>
  <conditionalFormatting sqref="C202">
    <cfRule type="containsText" dxfId="511" priority="524" operator="containsText" text="abierto">
      <formula>NOT(ISERROR(SEARCH("abierto",C202)))</formula>
    </cfRule>
  </conditionalFormatting>
  <conditionalFormatting sqref="D203">
    <cfRule type="cellIs" dxfId="510" priority="515" operator="equal">
      <formula>"Baja"</formula>
    </cfRule>
    <cfRule type="cellIs" dxfId="509" priority="516" operator="equal">
      <formula>"Media"</formula>
    </cfRule>
    <cfRule type="cellIs" dxfId="508" priority="517" operator="equal">
      <formula>"Alta"</formula>
    </cfRule>
    <cfRule type="cellIs" dxfId="507" priority="518" operator="equal">
      <formula>"Urgente"</formula>
    </cfRule>
  </conditionalFormatting>
  <conditionalFormatting sqref="C203">
    <cfRule type="containsText" dxfId="506" priority="519" operator="containsText" text="abierto">
      <formula>NOT(ISERROR(SEARCH("abierto",C203)))</formula>
    </cfRule>
  </conditionalFormatting>
  <conditionalFormatting sqref="D204">
    <cfRule type="cellIs" dxfId="505" priority="510" operator="equal">
      <formula>"Baja"</formula>
    </cfRule>
    <cfRule type="cellIs" dxfId="504" priority="511" operator="equal">
      <formula>"Media"</formula>
    </cfRule>
    <cfRule type="cellIs" dxfId="503" priority="512" operator="equal">
      <formula>"Alta"</formula>
    </cfRule>
    <cfRule type="cellIs" dxfId="502" priority="513" operator="equal">
      <formula>"Urgente"</formula>
    </cfRule>
  </conditionalFormatting>
  <conditionalFormatting sqref="C204">
    <cfRule type="containsText" dxfId="501" priority="514" operator="containsText" text="abierto">
      <formula>NOT(ISERROR(SEARCH("abierto",C204)))</formula>
    </cfRule>
  </conditionalFormatting>
  <conditionalFormatting sqref="D205">
    <cfRule type="cellIs" dxfId="500" priority="505" operator="equal">
      <formula>"Baja"</formula>
    </cfRule>
    <cfRule type="cellIs" dxfId="499" priority="506" operator="equal">
      <formula>"Media"</formula>
    </cfRule>
    <cfRule type="cellIs" dxfId="498" priority="507" operator="equal">
      <formula>"Alta"</formula>
    </cfRule>
    <cfRule type="cellIs" dxfId="497" priority="508" operator="equal">
      <formula>"Urgente"</formula>
    </cfRule>
  </conditionalFormatting>
  <conditionalFormatting sqref="C205">
    <cfRule type="containsText" dxfId="496" priority="509" operator="containsText" text="abierto">
      <formula>NOT(ISERROR(SEARCH("abierto",C205)))</formula>
    </cfRule>
  </conditionalFormatting>
  <conditionalFormatting sqref="D206">
    <cfRule type="cellIs" dxfId="495" priority="500" operator="equal">
      <formula>"Baja"</formula>
    </cfRule>
    <cfRule type="cellIs" dxfId="494" priority="501" operator="equal">
      <formula>"Media"</formula>
    </cfRule>
    <cfRule type="cellIs" dxfId="493" priority="502" operator="equal">
      <formula>"Alta"</formula>
    </cfRule>
    <cfRule type="cellIs" dxfId="492" priority="503" operator="equal">
      <formula>"Urgente"</formula>
    </cfRule>
  </conditionalFormatting>
  <conditionalFormatting sqref="C206">
    <cfRule type="containsText" dxfId="491" priority="504" operator="containsText" text="abierto">
      <formula>NOT(ISERROR(SEARCH("abierto",C206)))</formula>
    </cfRule>
  </conditionalFormatting>
  <conditionalFormatting sqref="D207">
    <cfRule type="cellIs" dxfId="490" priority="495" operator="equal">
      <formula>"Baja"</formula>
    </cfRule>
    <cfRule type="cellIs" dxfId="489" priority="496" operator="equal">
      <formula>"Media"</formula>
    </cfRule>
    <cfRule type="cellIs" dxfId="488" priority="497" operator="equal">
      <formula>"Alta"</formula>
    </cfRule>
    <cfRule type="cellIs" dxfId="487" priority="498" operator="equal">
      <formula>"Urgente"</formula>
    </cfRule>
  </conditionalFormatting>
  <conditionalFormatting sqref="C207">
    <cfRule type="containsText" dxfId="486" priority="499" operator="containsText" text="abierto">
      <formula>NOT(ISERROR(SEARCH("abierto",C207)))</formula>
    </cfRule>
  </conditionalFormatting>
  <conditionalFormatting sqref="D208">
    <cfRule type="cellIs" dxfId="485" priority="490" operator="equal">
      <formula>"Baja"</formula>
    </cfRule>
    <cfRule type="cellIs" dxfId="484" priority="491" operator="equal">
      <formula>"Media"</formula>
    </cfRule>
    <cfRule type="cellIs" dxfId="483" priority="492" operator="equal">
      <formula>"Alta"</formula>
    </cfRule>
    <cfRule type="cellIs" dxfId="482" priority="493" operator="equal">
      <formula>"Urgente"</formula>
    </cfRule>
  </conditionalFormatting>
  <conditionalFormatting sqref="C208">
    <cfRule type="containsText" dxfId="481" priority="494" operator="containsText" text="abierto">
      <formula>NOT(ISERROR(SEARCH("abierto",C208)))</formula>
    </cfRule>
  </conditionalFormatting>
  <conditionalFormatting sqref="D209">
    <cfRule type="cellIs" dxfId="480" priority="485" operator="equal">
      <formula>"Baja"</formula>
    </cfRule>
    <cfRule type="cellIs" dxfId="479" priority="486" operator="equal">
      <formula>"Media"</formula>
    </cfRule>
    <cfRule type="cellIs" dxfId="478" priority="487" operator="equal">
      <formula>"Alta"</formula>
    </cfRule>
    <cfRule type="cellIs" dxfId="477" priority="488" operator="equal">
      <formula>"Urgente"</formula>
    </cfRule>
  </conditionalFormatting>
  <conditionalFormatting sqref="C209">
    <cfRule type="containsText" dxfId="476" priority="489" operator="containsText" text="abierto">
      <formula>NOT(ISERROR(SEARCH("abierto",C209)))</formula>
    </cfRule>
  </conditionalFormatting>
  <conditionalFormatting sqref="D210">
    <cfRule type="cellIs" dxfId="475" priority="480" operator="equal">
      <formula>"Baja"</formula>
    </cfRule>
    <cfRule type="cellIs" dxfId="474" priority="481" operator="equal">
      <formula>"Media"</formula>
    </cfRule>
    <cfRule type="cellIs" dxfId="473" priority="482" operator="equal">
      <formula>"Alta"</formula>
    </cfRule>
    <cfRule type="cellIs" dxfId="472" priority="483" operator="equal">
      <formula>"Urgente"</formula>
    </cfRule>
  </conditionalFormatting>
  <conditionalFormatting sqref="C210">
    <cfRule type="containsText" dxfId="471" priority="484" operator="containsText" text="abierto">
      <formula>NOT(ISERROR(SEARCH("abierto",C210)))</formula>
    </cfRule>
  </conditionalFormatting>
  <conditionalFormatting sqref="D211">
    <cfRule type="cellIs" dxfId="470" priority="475" operator="equal">
      <formula>"Baja"</formula>
    </cfRule>
    <cfRule type="cellIs" dxfId="469" priority="476" operator="equal">
      <formula>"Media"</formula>
    </cfRule>
    <cfRule type="cellIs" dxfId="468" priority="477" operator="equal">
      <formula>"Alta"</formula>
    </cfRule>
    <cfRule type="cellIs" dxfId="467" priority="478" operator="equal">
      <formula>"Urgente"</formula>
    </cfRule>
  </conditionalFormatting>
  <conditionalFormatting sqref="C211">
    <cfRule type="containsText" dxfId="466" priority="479" operator="containsText" text="abierto">
      <formula>NOT(ISERROR(SEARCH("abierto",C211)))</formula>
    </cfRule>
  </conditionalFormatting>
  <conditionalFormatting sqref="D212">
    <cfRule type="cellIs" dxfId="465" priority="470" operator="equal">
      <formula>"Baja"</formula>
    </cfRule>
    <cfRule type="cellIs" dxfId="464" priority="471" operator="equal">
      <formula>"Media"</formula>
    </cfRule>
    <cfRule type="cellIs" dxfId="463" priority="472" operator="equal">
      <formula>"Alta"</formula>
    </cfRule>
    <cfRule type="cellIs" dxfId="462" priority="473" operator="equal">
      <formula>"Urgente"</formula>
    </cfRule>
  </conditionalFormatting>
  <conditionalFormatting sqref="C212">
    <cfRule type="containsText" dxfId="461" priority="474" operator="containsText" text="abierto">
      <formula>NOT(ISERROR(SEARCH("abierto",C212)))</formula>
    </cfRule>
  </conditionalFormatting>
  <conditionalFormatting sqref="D214">
    <cfRule type="cellIs" dxfId="460" priority="465" operator="equal">
      <formula>"Baja"</formula>
    </cfRule>
    <cfRule type="cellIs" dxfId="459" priority="466" operator="equal">
      <formula>"Media"</formula>
    </cfRule>
    <cfRule type="cellIs" dxfId="458" priority="467" operator="equal">
      <formula>"Alta"</formula>
    </cfRule>
    <cfRule type="cellIs" dxfId="457" priority="468" operator="equal">
      <formula>"Urgente"</formula>
    </cfRule>
  </conditionalFormatting>
  <conditionalFormatting sqref="C214">
    <cfRule type="containsText" dxfId="456" priority="469" operator="containsText" text="abierto">
      <formula>NOT(ISERROR(SEARCH("abierto",C214)))</formula>
    </cfRule>
  </conditionalFormatting>
  <conditionalFormatting sqref="D215">
    <cfRule type="cellIs" dxfId="455" priority="460" operator="equal">
      <formula>"Baja"</formula>
    </cfRule>
    <cfRule type="cellIs" dxfId="454" priority="461" operator="equal">
      <formula>"Media"</formula>
    </cfRule>
    <cfRule type="cellIs" dxfId="453" priority="462" operator="equal">
      <formula>"Alta"</formula>
    </cfRule>
    <cfRule type="cellIs" dxfId="452" priority="463" operator="equal">
      <formula>"Urgente"</formula>
    </cfRule>
  </conditionalFormatting>
  <conditionalFormatting sqref="C215">
    <cfRule type="containsText" dxfId="451" priority="464" operator="containsText" text="abierto">
      <formula>NOT(ISERROR(SEARCH("abierto",C215)))</formula>
    </cfRule>
  </conditionalFormatting>
  <conditionalFormatting sqref="D216">
    <cfRule type="cellIs" dxfId="450" priority="455" operator="equal">
      <formula>"Baja"</formula>
    </cfRule>
    <cfRule type="cellIs" dxfId="449" priority="456" operator="equal">
      <formula>"Media"</formula>
    </cfRule>
    <cfRule type="cellIs" dxfId="448" priority="457" operator="equal">
      <formula>"Alta"</formula>
    </cfRule>
    <cfRule type="cellIs" dxfId="447" priority="458" operator="equal">
      <formula>"Urgente"</formula>
    </cfRule>
  </conditionalFormatting>
  <conditionalFormatting sqref="C216">
    <cfRule type="containsText" dxfId="446" priority="459" operator="containsText" text="abierto">
      <formula>NOT(ISERROR(SEARCH("abierto",C216)))</formula>
    </cfRule>
  </conditionalFormatting>
  <conditionalFormatting sqref="D217">
    <cfRule type="cellIs" dxfId="445" priority="450" operator="equal">
      <formula>"Baja"</formula>
    </cfRule>
    <cfRule type="cellIs" dxfId="444" priority="451" operator="equal">
      <formula>"Media"</formula>
    </cfRule>
    <cfRule type="cellIs" dxfId="443" priority="452" operator="equal">
      <formula>"Alta"</formula>
    </cfRule>
    <cfRule type="cellIs" dxfId="442" priority="453" operator="equal">
      <formula>"Urgente"</formula>
    </cfRule>
  </conditionalFormatting>
  <conditionalFormatting sqref="C217">
    <cfRule type="containsText" dxfId="441" priority="454" operator="containsText" text="abierto">
      <formula>NOT(ISERROR(SEARCH("abierto",C217)))</formula>
    </cfRule>
  </conditionalFormatting>
  <conditionalFormatting sqref="C218">
    <cfRule type="containsText" dxfId="440" priority="449" operator="containsText" text="abierto">
      <formula>NOT(ISERROR(SEARCH("abierto",C218)))</formula>
    </cfRule>
  </conditionalFormatting>
  <conditionalFormatting sqref="D218">
    <cfRule type="cellIs" dxfId="439" priority="445" operator="equal">
      <formula>"Baja"</formula>
    </cfRule>
    <cfRule type="cellIs" dxfId="438" priority="446" operator="equal">
      <formula>"Media"</formula>
    </cfRule>
    <cfRule type="cellIs" dxfId="437" priority="447" operator="equal">
      <formula>"Alta"</formula>
    </cfRule>
    <cfRule type="cellIs" dxfId="436" priority="448" operator="equal">
      <formula>"Urgente"</formula>
    </cfRule>
  </conditionalFormatting>
  <conditionalFormatting sqref="D219">
    <cfRule type="cellIs" dxfId="435" priority="440" operator="equal">
      <formula>"Baja"</formula>
    </cfRule>
    <cfRule type="cellIs" dxfId="434" priority="441" operator="equal">
      <formula>"Media"</formula>
    </cfRule>
    <cfRule type="cellIs" dxfId="433" priority="442" operator="equal">
      <formula>"Alta"</formula>
    </cfRule>
    <cfRule type="cellIs" dxfId="432" priority="443" operator="equal">
      <formula>"Urgente"</formula>
    </cfRule>
  </conditionalFormatting>
  <conditionalFormatting sqref="C219">
    <cfRule type="containsText" dxfId="431" priority="444" operator="containsText" text="abierto">
      <formula>NOT(ISERROR(SEARCH("abierto",C219)))</formula>
    </cfRule>
  </conditionalFormatting>
  <conditionalFormatting sqref="C220">
    <cfRule type="containsText" dxfId="430" priority="439" operator="containsText" text="abierto">
      <formula>NOT(ISERROR(SEARCH("abierto",C220)))</formula>
    </cfRule>
  </conditionalFormatting>
  <conditionalFormatting sqref="D220">
    <cfRule type="cellIs" dxfId="429" priority="435" operator="equal">
      <formula>"Baja"</formula>
    </cfRule>
    <cfRule type="cellIs" dxfId="428" priority="436" operator="equal">
      <formula>"Media"</formula>
    </cfRule>
    <cfRule type="cellIs" dxfId="427" priority="437" operator="equal">
      <formula>"Alta"</formula>
    </cfRule>
    <cfRule type="cellIs" dxfId="426" priority="438" operator="equal">
      <formula>"Urgente"</formula>
    </cfRule>
  </conditionalFormatting>
  <conditionalFormatting sqref="C222">
    <cfRule type="containsText" dxfId="425" priority="434" operator="containsText" text="abierto">
      <formula>NOT(ISERROR(SEARCH("abierto",C222)))</formula>
    </cfRule>
  </conditionalFormatting>
  <conditionalFormatting sqref="D222">
    <cfRule type="cellIs" dxfId="424" priority="430" operator="equal">
      <formula>"Baja"</formula>
    </cfRule>
    <cfRule type="cellIs" dxfId="423" priority="431" operator="equal">
      <formula>"Media"</formula>
    </cfRule>
    <cfRule type="cellIs" dxfId="422" priority="432" operator="equal">
      <formula>"Alta"</formula>
    </cfRule>
    <cfRule type="cellIs" dxfId="421" priority="433" operator="equal">
      <formula>"Urgente"</formula>
    </cfRule>
  </conditionalFormatting>
  <conditionalFormatting sqref="C223">
    <cfRule type="containsText" dxfId="420" priority="429" operator="containsText" text="abierto">
      <formula>NOT(ISERROR(SEARCH("abierto",C223)))</formula>
    </cfRule>
  </conditionalFormatting>
  <conditionalFormatting sqref="D223">
    <cfRule type="cellIs" dxfId="419" priority="425" operator="equal">
      <formula>"Baja"</formula>
    </cfRule>
    <cfRule type="cellIs" dxfId="418" priority="426" operator="equal">
      <formula>"Media"</formula>
    </cfRule>
    <cfRule type="cellIs" dxfId="417" priority="427" operator="equal">
      <formula>"Alta"</formula>
    </cfRule>
    <cfRule type="cellIs" dxfId="416" priority="428" operator="equal">
      <formula>"Urgente"</formula>
    </cfRule>
  </conditionalFormatting>
  <conditionalFormatting sqref="C224">
    <cfRule type="containsText" dxfId="415" priority="424" operator="containsText" text="abierto">
      <formula>NOT(ISERROR(SEARCH("abierto",C224)))</formula>
    </cfRule>
  </conditionalFormatting>
  <conditionalFormatting sqref="D224">
    <cfRule type="cellIs" dxfId="414" priority="420" operator="equal">
      <formula>"Baja"</formula>
    </cfRule>
    <cfRule type="cellIs" dxfId="413" priority="421" operator="equal">
      <formula>"Media"</formula>
    </cfRule>
    <cfRule type="cellIs" dxfId="412" priority="422" operator="equal">
      <formula>"Alta"</formula>
    </cfRule>
    <cfRule type="cellIs" dxfId="411" priority="423" operator="equal">
      <formula>"Urgente"</formula>
    </cfRule>
  </conditionalFormatting>
  <conditionalFormatting sqref="C225">
    <cfRule type="containsText" dxfId="410" priority="419" operator="containsText" text="abierto">
      <formula>NOT(ISERROR(SEARCH("abierto",C225)))</formula>
    </cfRule>
  </conditionalFormatting>
  <conditionalFormatting sqref="D225">
    <cfRule type="cellIs" dxfId="409" priority="415" operator="equal">
      <formula>"Baja"</formula>
    </cfRule>
    <cfRule type="cellIs" dxfId="408" priority="416" operator="equal">
      <formula>"Media"</formula>
    </cfRule>
    <cfRule type="cellIs" dxfId="407" priority="417" operator="equal">
      <formula>"Alta"</formula>
    </cfRule>
    <cfRule type="cellIs" dxfId="406" priority="418" operator="equal">
      <formula>"Urgente"</formula>
    </cfRule>
  </conditionalFormatting>
  <conditionalFormatting sqref="C226">
    <cfRule type="containsText" dxfId="405" priority="414" operator="containsText" text="abierto">
      <formula>NOT(ISERROR(SEARCH("abierto",C226)))</formula>
    </cfRule>
  </conditionalFormatting>
  <conditionalFormatting sqref="D226">
    <cfRule type="cellIs" dxfId="404" priority="410" operator="equal">
      <formula>"Baja"</formula>
    </cfRule>
    <cfRule type="cellIs" dxfId="403" priority="411" operator="equal">
      <formula>"Media"</formula>
    </cfRule>
    <cfRule type="cellIs" dxfId="402" priority="412" operator="equal">
      <formula>"Alta"</formula>
    </cfRule>
    <cfRule type="cellIs" dxfId="401" priority="413" operator="equal">
      <formula>"Urgente"</formula>
    </cfRule>
  </conditionalFormatting>
  <conditionalFormatting sqref="C227">
    <cfRule type="containsText" dxfId="400" priority="409" operator="containsText" text="abierto">
      <formula>NOT(ISERROR(SEARCH("abierto",C227)))</formula>
    </cfRule>
  </conditionalFormatting>
  <conditionalFormatting sqref="D227">
    <cfRule type="cellIs" dxfId="399" priority="405" operator="equal">
      <formula>"Baja"</formula>
    </cfRule>
    <cfRule type="cellIs" dxfId="398" priority="406" operator="equal">
      <formula>"Media"</formula>
    </cfRule>
    <cfRule type="cellIs" dxfId="397" priority="407" operator="equal">
      <formula>"Alta"</formula>
    </cfRule>
    <cfRule type="cellIs" dxfId="396" priority="408" operator="equal">
      <formula>"Urgente"</formula>
    </cfRule>
  </conditionalFormatting>
  <conditionalFormatting sqref="C228">
    <cfRule type="containsText" dxfId="395" priority="404" operator="containsText" text="abierto">
      <formula>NOT(ISERROR(SEARCH("abierto",C228)))</formula>
    </cfRule>
  </conditionalFormatting>
  <conditionalFormatting sqref="D228">
    <cfRule type="cellIs" dxfId="394" priority="400" operator="equal">
      <formula>"Baja"</formula>
    </cfRule>
    <cfRule type="cellIs" dxfId="393" priority="401" operator="equal">
      <formula>"Media"</formula>
    </cfRule>
    <cfRule type="cellIs" dxfId="392" priority="402" operator="equal">
      <formula>"Alta"</formula>
    </cfRule>
    <cfRule type="cellIs" dxfId="391" priority="403" operator="equal">
      <formula>"Urgente"</formula>
    </cfRule>
  </conditionalFormatting>
  <conditionalFormatting sqref="C229">
    <cfRule type="containsText" dxfId="390" priority="399" operator="containsText" text="abierto">
      <formula>NOT(ISERROR(SEARCH("abierto",C229)))</formula>
    </cfRule>
  </conditionalFormatting>
  <conditionalFormatting sqref="D229">
    <cfRule type="cellIs" dxfId="389" priority="395" operator="equal">
      <formula>"Baja"</formula>
    </cfRule>
    <cfRule type="cellIs" dxfId="388" priority="396" operator="equal">
      <formula>"Media"</formula>
    </cfRule>
    <cfRule type="cellIs" dxfId="387" priority="397" operator="equal">
      <formula>"Alta"</formula>
    </cfRule>
    <cfRule type="cellIs" dxfId="386" priority="398" operator="equal">
      <formula>"Urgente"</formula>
    </cfRule>
  </conditionalFormatting>
  <conditionalFormatting sqref="C230">
    <cfRule type="containsText" dxfId="385" priority="394" operator="containsText" text="abierto">
      <formula>NOT(ISERROR(SEARCH("abierto",C230)))</formula>
    </cfRule>
  </conditionalFormatting>
  <conditionalFormatting sqref="D230">
    <cfRule type="cellIs" dxfId="384" priority="390" operator="equal">
      <formula>"Baja"</formula>
    </cfRule>
    <cfRule type="cellIs" dxfId="383" priority="391" operator="equal">
      <formula>"Media"</formula>
    </cfRule>
    <cfRule type="cellIs" dxfId="382" priority="392" operator="equal">
      <formula>"Alta"</formula>
    </cfRule>
    <cfRule type="cellIs" dxfId="381" priority="393" operator="equal">
      <formula>"Urgente"</formula>
    </cfRule>
  </conditionalFormatting>
  <conditionalFormatting sqref="C231">
    <cfRule type="containsText" dxfId="380" priority="389" operator="containsText" text="abierto">
      <formula>NOT(ISERROR(SEARCH("abierto",C231)))</formula>
    </cfRule>
  </conditionalFormatting>
  <conditionalFormatting sqref="D231">
    <cfRule type="cellIs" dxfId="379" priority="385" operator="equal">
      <formula>"Baja"</formula>
    </cfRule>
    <cfRule type="cellIs" dxfId="378" priority="386" operator="equal">
      <formula>"Media"</formula>
    </cfRule>
    <cfRule type="cellIs" dxfId="377" priority="387" operator="equal">
      <formula>"Alta"</formula>
    </cfRule>
    <cfRule type="cellIs" dxfId="376" priority="388" operator="equal">
      <formula>"Urgente"</formula>
    </cfRule>
  </conditionalFormatting>
  <conditionalFormatting sqref="C232">
    <cfRule type="containsText" dxfId="375" priority="384" operator="containsText" text="abierto">
      <formula>NOT(ISERROR(SEARCH("abierto",C232)))</formula>
    </cfRule>
  </conditionalFormatting>
  <conditionalFormatting sqref="D232">
    <cfRule type="cellIs" dxfId="374" priority="380" operator="equal">
      <formula>"Baja"</formula>
    </cfRule>
    <cfRule type="cellIs" dxfId="373" priority="381" operator="equal">
      <formula>"Media"</formula>
    </cfRule>
    <cfRule type="cellIs" dxfId="372" priority="382" operator="equal">
      <formula>"Alta"</formula>
    </cfRule>
    <cfRule type="cellIs" dxfId="371" priority="383" operator="equal">
      <formula>"Urgente"</formula>
    </cfRule>
  </conditionalFormatting>
  <conditionalFormatting sqref="C233">
    <cfRule type="containsText" dxfId="370" priority="379" operator="containsText" text="abierto">
      <formula>NOT(ISERROR(SEARCH("abierto",C233)))</formula>
    </cfRule>
  </conditionalFormatting>
  <conditionalFormatting sqref="D233">
    <cfRule type="cellIs" dxfId="369" priority="375" operator="equal">
      <formula>"Baja"</formula>
    </cfRule>
    <cfRule type="cellIs" dxfId="368" priority="376" operator="equal">
      <formula>"Media"</formula>
    </cfRule>
    <cfRule type="cellIs" dxfId="367" priority="377" operator="equal">
      <formula>"Alta"</formula>
    </cfRule>
    <cfRule type="cellIs" dxfId="366" priority="378" operator="equal">
      <formula>"Urgente"</formula>
    </cfRule>
  </conditionalFormatting>
  <conditionalFormatting sqref="C234">
    <cfRule type="containsText" dxfId="365" priority="374" operator="containsText" text="abierto">
      <formula>NOT(ISERROR(SEARCH("abierto",C234)))</formula>
    </cfRule>
  </conditionalFormatting>
  <conditionalFormatting sqref="D234">
    <cfRule type="cellIs" dxfId="364" priority="370" operator="equal">
      <formula>"Baja"</formula>
    </cfRule>
    <cfRule type="cellIs" dxfId="363" priority="371" operator="equal">
      <formula>"Media"</formula>
    </cfRule>
    <cfRule type="cellIs" dxfId="362" priority="372" operator="equal">
      <formula>"Alta"</formula>
    </cfRule>
    <cfRule type="cellIs" dxfId="361" priority="373" operator="equal">
      <formula>"Urgente"</formula>
    </cfRule>
  </conditionalFormatting>
  <conditionalFormatting sqref="C235">
    <cfRule type="containsText" dxfId="360" priority="369" operator="containsText" text="abierto">
      <formula>NOT(ISERROR(SEARCH("abierto",C235)))</formula>
    </cfRule>
  </conditionalFormatting>
  <conditionalFormatting sqref="D235">
    <cfRule type="cellIs" dxfId="359" priority="365" operator="equal">
      <formula>"Baja"</formula>
    </cfRule>
    <cfRule type="cellIs" dxfId="358" priority="366" operator="equal">
      <formula>"Media"</formula>
    </cfRule>
    <cfRule type="cellIs" dxfId="357" priority="367" operator="equal">
      <formula>"Alta"</formula>
    </cfRule>
    <cfRule type="cellIs" dxfId="356" priority="368" operator="equal">
      <formula>"Urgente"</formula>
    </cfRule>
  </conditionalFormatting>
  <conditionalFormatting sqref="C236">
    <cfRule type="containsText" dxfId="355" priority="364" operator="containsText" text="abierto">
      <formula>NOT(ISERROR(SEARCH("abierto",C236)))</formula>
    </cfRule>
  </conditionalFormatting>
  <conditionalFormatting sqref="D236">
    <cfRule type="cellIs" dxfId="354" priority="360" operator="equal">
      <formula>"Baja"</formula>
    </cfRule>
    <cfRule type="cellIs" dxfId="353" priority="361" operator="equal">
      <formula>"Media"</formula>
    </cfRule>
    <cfRule type="cellIs" dxfId="352" priority="362" operator="equal">
      <formula>"Alta"</formula>
    </cfRule>
    <cfRule type="cellIs" dxfId="351" priority="363" operator="equal">
      <formula>"Urgente"</formula>
    </cfRule>
  </conditionalFormatting>
  <conditionalFormatting sqref="C237">
    <cfRule type="containsText" dxfId="350" priority="359" operator="containsText" text="abierto">
      <formula>NOT(ISERROR(SEARCH("abierto",C237)))</formula>
    </cfRule>
  </conditionalFormatting>
  <conditionalFormatting sqref="D237">
    <cfRule type="cellIs" dxfId="349" priority="355" operator="equal">
      <formula>"Baja"</formula>
    </cfRule>
    <cfRule type="cellIs" dxfId="348" priority="356" operator="equal">
      <formula>"Media"</formula>
    </cfRule>
    <cfRule type="cellIs" dxfId="347" priority="357" operator="equal">
      <formula>"Alta"</formula>
    </cfRule>
    <cfRule type="cellIs" dxfId="346" priority="358" operator="equal">
      <formula>"Urgente"</formula>
    </cfRule>
  </conditionalFormatting>
  <conditionalFormatting sqref="C239">
    <cfRule type="containsText" dxfId="345" priority="354" operator="containsText" text="abierto">
      <formula>NOT(ISERROR(SEARCH("abierto",C239)))</formula>
    </cfRule>
  </conditionalFormatting>
  <conditionalFormatting sqref="D239">
    <cfRule type="cellIs" dxfId="344" priority="350" operator="equal">
      <formula>"Baja"</formula>
    </cfRule>
    <cfRule type="cellIs" dxfId="343" priority="351" operator="equal">
      <formula>"Media"</formula>
    </cfRule>
    <cfRule type="cellIs" dxfId="342" priority="352" operator="equal">
      <formula>"Alta"</formula>
    </cfRule>
    <cfRule type="cellIs" dxfId="341" priority="353" operator="equal">
      <formula>"Urgente"</formula>
    </cfRule>
  </conditionalFormatting>
  <conditionalFormatting sqref="C240">
    <cfRule type="containsText" dxfId="340" priority="347" operator="containsText" text="abierto">
      <formula>NOT(ISERROR(SEARCH("abierto",C240)))</formula>
    </cfRule>
  </conditionalFormatting>
  <conditionalFormatting sqref="D240">
    <cfRule type="cellIs" dxfId="339" priority="345" operator="equal">
      <formula>"Alta"</formula>
    </cfRule>
    <cfRule type="cellIs" dxfId="338" priority="346" operator="equal">
      <formula>"Urgente"</formula>
    </cfRule>
    <cfRule type="cellIs" dxfId="337" priority="348" operator="equal">
      <formula>"Baja"</formula>
    </cfRule>
  </conditionalFormatting>
  <conditionalFormatting sqref="C241">
    <cfRule type="containsText" dxfId="336" priority="342" operator="containsText" text="abierto">
      <formula>NOT(ISERROR(SEARCH("abierto",C241)))</formula>
    </cfRule>
  </conditionalFormatting>
  <conditionalFormatting sqref="D241">
    <cfRule type="cellIs" dxfId="335" priority="340" operator="equal">
      <formula>"Media"</formula>
    </cfRule>
    <cfRule type="cellIs" dxfId="334" priority="340" operator="equal">
      <formula>"Alta"</formula>
    </cfRule>
    <cfRule type="cellIs" dxfId="333" priority="341" operator="equal">
      <formula>"Urgente"</formula>
    </cfRule>
    <cfRule type="cellIs" dxfId="332" priority="343" operator="equal">
      <formula>"Baja"</formula>
    </cfRule>
  </conditionalFormatting>
  <conditionalFormatting sqref="C242">
    <cfRule type="containsText" dxfId="331" priority="339" operator="containsText" text="abierto">
      <formula>NOT(ISERROR(SEARCH("abierto",C242)))</formula>
    </cfRule>
  </conditionalFormatting>
  <conditionalFormatting sqref="D242">
    <cfRule type="cellIs" dxfId="330" priority="335" operator="equal">
      <formula>"Baja"</formula>
    </cfRule>
    <cfRule type="cellIs" dxfId="329" priority="336" operator="equal">
      <formula>"Media"</formula>
    </cfRule>
    <cfRule type="cellIs" dxfId="328" priority="337" operator="equal">
      <formula>"Alta"</formula>
    </cfRule>
    <cfRule type="cellIs" dxfId="327" priority="338" operator="equal">
      <formula>"Urgente"</formula>
    </cfRule>
  </conditionalFormatting>
  <conditionalFormatting sqref="C243">
    <cfRule type="containsText" dxfId="326" priority="334" operator="containsText" text="abierto">
      <formula>NOT(ISERROR(SEARCH("abierto",C243)))</formula>
    </cfRule>
  </conditionalFormatting>
  <conditionalFormatting sqref="D243">
    <cfRule type="cellIs" dxfId="325" priority="330" operator="equal">
      <formula>"Baja"</formula>
    </cfRule>
    <cfRule type="cellIs" dxfId="324" priority="331" operator="equal">
      <formula>"Media"</formula>
    </cfRule>
    <cfRule type="cellIs" dxfId="323" priority="332" operator="equal">
      <formula>"Alta"</formula>
    </cfRule>
    <cfRule type="cellIs" dxfId="322" priority="333" operator="equal">
      <formula>"Urgente"</formula>
    </cfRule>
  </conditionalFormatting>
  <conditionalFormatting sqref="C244">
    <cfRule type="containsText" dxfId="321" priority="329" operator="containsText" text="abierto">
      <formula>NOT(ISERROR(SEARCH("abierto",C244)))</formula>
    </cfRule>
  </conditionalFormatting>
  <conditionalFormatting sqref="D244">
    <cfRule type="cellIs" dxfId="320" priority="325" operator="equal">
      <formula>"Baja"</formula>
    </cfRule>
    <cfRule type="cellIs" dxfId="319" priority="326" operator="equal">
      <formula>"Media"</formula>
    </cfRule>
    <cfRule type="cellIs" dxfId="318" priority="327" operator="equal">
      <formula>"Alta"</formula>
    </cfRule>
    <cfRule type="cellIs" dxfId="317" priority="328" operator="equal">
      <formula>"Urgente"</formula>
    </cfRule>
  </conditionalFormatting>
  <conditionalFormatting sqref="C245">
    <cfRule type="containsText" dxfId="316" priority="324" operator="containsText" text="abierto">
      <formula>NOT(ISERROR(SEARCH("abierto",C245)))</formula>
    </cfRule>
  </conditionalFormatting>
  <conditionalFormatting sqref="D245">
    <cfRule type="cellIs" dxfId="315" priority="320" operator="equal">
      <formula>"Baja"</formula>
    </cfRule>
    <cfRule type="cellIs" dxfId="314" priority="321" operator="equal">
      <formula>"Media"</formula>
    </cfRule>
    <cfRule type="cellIs" dxfId="313" priority="322" operator="equal">
      <formula>"Alta"</formula>
    </cfRule>
    <cfRule type="cellIs" dxfId="312" priority="323" operator="equal">
      <formula>"Urgente"</formula>
    </cfRule>
  </conditionalFormatting>
  <conditionalFormatting sqref="C246">
    <cfRule type="containsText" dxfId="311" priority="319" operator="containsText" text="abierto">
      <formula>NOT(ISERROR(SEARCH("abierto",C246)))</formula>
    </cfRule>
  </conditionalFormatting>
  <conditionalFormatting sqref="D246">
    <cfRule type="cellIs" dxfId="310" priority="315" operator="equal">
      <formula>"Baja"</formula>
    </cfRule>
    <cfRule type="cellIs" dxfId="309" priority="316" operator="equal">
      <formula>"Media"</formula>
    </cfRule>
    <cfRule type="cellIs" dxfId="308" priority="317" operator="equal">
      <formula>"Alta"</formula>
    </cfRule>
    <cfRule type="cellIs" dxfId="307" priority="318" operator="equal">
      <formula>"Urgente"</formula>
    </cfRule>
  </conditionalFormatting>
  <conditionalFormatting sqref="C247">
    <cfRule type="containsText" dxfId="306" priority="314" operator="containsText" text="abierto">
      <formula>NOT(ISERROR(SEARCH("abierto",C247)))</formula>
    </cfRule>
  </conditionalFormatting>
  <conditionalFormatting sqref="D247">
    <cfRule type="cellIs" dxfId="305" priority="310" operator="equal">
      <formula>"Baja"</formula>
    </cfRule>
    <cfRule type="cellIs" dxfId="304" priority="311" operator="equal">
      <formula>"Media"</formula>
    </cfRule>
    <cfRule type="cellIs" dxfId="303" priority="312" operator="equal">
      <formula>"Alta"</formula>
    </cfRule>
    <cfRule type="cellIs" dxfId="302" priority="313" operator="equal">
      <formula>"Urgente"</formula>
    </cfRule>
  </conditionalFormatting>
  <conditionalFormatting sqref="C248">
    <cfRule type="containsText" dxfId="301" priority="309" operator="containsText" text="abierto">
      <formula>NOT(ISERROR(SEARCH("abierto",C248)))</formula>
    </cfRule>
  </conditionalFormatting>
  <conditionalFormatting sqref="D248">
    <cfRule type="cellIs" dxfId="300" priority="305" operator="equal">
      <formula>"Baja"</formula>
    </cfRule>
    <cfRule type="cellIs" dxfId="299" priority="306" operator="equal">
      <formula>"Media"</formula>
    </cfRule>
    <cfRule type="cellIs" dxfId="298" priority="307" operator="equal">
      <formula>"Alta"</formula>
    </cfRule>
    <cfRule type="cellIs" dxfId="297" priority="308" operator="equal">
      <formula>"Urgente"</formula>
    </cfRule>
  </conditionalFormatting>
  <conditionalFormatting sqref="C249">
    <cfRule type="containsText" dxfId="296" priority="304" operator="containsText" text="abierto">
      <formula>NOT(ISERROR(SEARCH("abierto",C249)))</formula>
    </cfRule>
  </conditionalFormatting>
  <conditionalFormatting sqref="D249">
    <cfRule type="cellIs" dxfId="295" priority="300" operator="equal">
      <formula>"Baja"</formula>
    </cfRule>
    <cfRule type="cellIs" dxfId="294" priority="301" operator="equal">
      <formula>"Media"</formula>
    </cfRule>
    <cfRule type="cellIs" dxfId="293" priority="302" operator="equal">
      <formula>"Alta"</formula>
    </cfRule>
    <cfRule type="cellIs" dxfId="292" priority="303" operator="equal">
      <formula>"Urgente"</formula>
    </cfRule>
  </conditionalFormatting>
  <conditionalFormatting sqref="C250">
    <cfRule type="containsText" dxfId="291" priority="299" operator="containsText" text="abierto">
      <formula>NOT(ISERROR(SEARCH("abierto",C250)))</formula>
    </cfRule>
  </conditionalFormatting>
  <conditionalFormatting sqref="D250">
    <cfRule type="cellIs" dxfId="290" priority="295" operator="equal">
      <formula>"Baja"</formula>
    </cfRule>
    <cfRule type="cellIs" dxfId="289" priority="296" operator="equal">
      <formula>"Media"</formula>
    </cfRule>
    <cfRule type="cellIs" dxfId="288" priority="297" operator="equal">
      <formula>"Alta"</formula>
    </cfRule>
    <cfRule type="cellIs" dxfId="287" priority="298" operator="equal">
      <formula>"Urgente"</formula>
    </cfRule>
  </conditionalFormatting>
  <conditionalFormatting sqref="C251:C254">
    <cfRule type="containsText" dxfId="286" priority="294" operator="containsText" text="abierto">
      <formula>NOT(ISERROR(SEARCH("abierto",C251)))</formula>
    </cfRule>
  </conditionalFormatting>
  <conditionalFormatting sqref="D251:D254">
    <cfRule type="cellIs" dxfId="285" priority="290" operator="equal">
      <formula>"Baja"</formula>
    </cfRule>
    <cfRule type="cellIs" dxfId="284" priority="291" operator="equal">
      <formula>"Media"</formula>
    </cfRule>
    <cfRule type="cellIs" dxfId="283" priority="292" operator="equal">
      <formula>"Alta"</formula>
    </cfRule>
    <cfRule type="cellIs" dxfId="282" priority="293" operator="equal">
      <formula>"Urgente"</formula>
    </cfRule>
  </conditionalFormatting>
  <conditionalFormatting sqref="C255">
    <cfRule type="containsText" dxfId="281" priority="289" operator="containsText" text="abierto">
      <formula>NOT(ISERROR(SEARCH("abierto",C255)))</formula>
    </cfRule>
  </conditionalFormatting>
  <conditionalFormatting sqref="D255">
    <cfRule type="cellIs" dxfId="280" priority="285" operator="equal">
      <formula>"Baja"</formula>
    </cfRule>
    <cfRule type="cellIs" dxfId="279" priority="286" operator="equal">
      <formula>"Media"</formula>
    </cfRule>
    <cfRule type="cellIs" dxfId="278" priority="287" operator="equal">
      <formula>"Alta"</formula>
    </cfRule>
    <cfRule type="cellIs" dxfId="277" priority="288" operator="equal">
      <formula>"Urgente"</formula>
    </cfRule>
  </conditionalFormatting>
  <conditionalFormatting sqref="C256">
    <cfRule type="containsText" dxfId="276" priority="284" operator="containsText" text="abierto">
      <formula>NOT(ISERROR(SEARCH("abierto",C256)))</formula>
    </cfRule>
  </conditionalFormatting>
  <conditionalFormatting sqref="D256">
    <cfRule type="cellIs" dxfId="275" priority="280" operator="equal">
      <formula>"Baja"</formula>
    </cfRule>
    <cfRule type="cellIs" dxfId="274" priority="281" operator="equal">
      <formula>"Media"</formula>
    </cfRule>
    <cfRule type="cellIs" dxfId="273" priority="282" operator="equal">
      <formula>"Alta"</formula>
    </cfRule>
    <cfRule type="cellIs" dxfId="272" priority="283" operator="equal">
      <formula>"Urgente"</formula>
    </cfRule>
  </conditionalFormatting>
  <conditionalFormatting sqref="C257">
    <cfRule type="containsText" dxfId="271" priority="279" operator="containsText" text="abierto">
      <formula>NOT(ISERROR(SEARCH("abierto",C257)))</formula>
    </cfRule>
  </conditionalFormatting>
  <conditionalFormatting sqref="D257">
    <cfRule type="cellIs" dxfId="270" priority="275" operator="equal">
      <formula>"Baja"</formula>
    </cfRule>
    <cfRule type="cellIs" dxfId="269" priority="276" operator="equal">
      <formula>"Media"</formula>
    </cfRule>
    <cfRule type="cellIs" dxfId="268" priority="277" operator="equal">
      <formula>"Alta"</formula>
    </cfRule>
    <cfRule type="cellIs" dxfId="267" priority="278" operator="equal">
      <formula>"Urgente"</formula>
    </cfRule>
  </conditionalFormatting>
  <conditionalFormatting sqref="C258">
    <cfRule type="containsText" dxfId="266" priority="274" operator="containsText" text="abierto">
      <formula>NOT(ISERROR(SEARCH("abierto",C258)))</formula>
    </cfRule>
  </conditionalFormatting>
  <conditionalFormatting sqref="D258">
    <cfRule type="cellIs" dxfId="265" priority="270" operator="equal">
      <formula>"Baja"</formula>
    </cfRule>
    <cfRule type="cellIs" dxfId="264" priority="271" operator="equal">
      <formula>"Media"</formula>
    </cfRule>
    <cfRule type="cellIs" dxfId="263" priority="272" operator="equal">
      <formula>"Alta"</formula>
    </cfRule>
    <cfRule type="cellIs" dxfId="262" priority="273" operator="equal">
      <formula>"Urgente"</formula>
    </cfRule>
  </conditionalFormatting>
  <conditionalFormatting sqref="C259">
    <cfRule type="containsText" dxfId="261" priority="269" operator="containsText" text="abierto">
      <formula>NOT(ISERROR(SEARCH("abierto",C259)))</formula>
    </cfRule>
  </conditionalFormatting>
  <conditionalFormatting sqref="D259">
    <cfRule type="cellIs" dxfId="260" priority="265" operator="equal">
      <formula>"Baja"</formula>
    </cfRule>
    <cfRule type="cellIs" dxfId="259" priority="266" operator="equal">
      <formula>"Media"</formula>
    </cfRule>
    <cfRule type="cellIs" dxfId="258" priority="267" operator="equal">
      <formula>"Alta"</formula>
    </cfRule>
    <cfRule type="cellIs" dxfId="257" priority="268" operator="equal">
      <formula>"Urgente"</formula>
    </cfRule>
  </conditionalFormatting>
  <conditionalFormatting sqref="C260">
    <cfRule type="containsText" dxfId="256" priority="264" operator="containsText" text="abierto">
      <formula>NOT(ISERROR(SEARCH("abierto",C260)))</formula>
    </cfRule>
  </conditionalFormatting>
  <conditionalFormatting sqref="D260">
    <cfRule type="cellIs" dxfId="255" priority="260" operator="equal">
      <formula>"Baja"</formula>
    </cfRule>
    <cfRule type="cellIs" dxfId="254" priority="261" operator="equal">
      <formula>"Media"</formula>
    </cfRule>
    <cfRule type="cellIs" dxfId="253" priority="262" operator="equal">
      <formula>"Alta"</formula>
    </cfRule>
    <cfRule type="cellIs" dxfId="252" priority="263" operator="equal">
      <formula>"Urgente"</formula>
    </cfRule>
  </conditionalFormatting>
  <conditionalFormatting sqref="C261">
    <cfRule type="containsText" dxfId="251" priority="259" operator="containsText" text="abierto">
      <formula>NOT(ISERROR(SEARCH("abierto",C261)))</formula>
    </cfRule>
  </conditionalFormatting>
  <conditionalFormatting sqref="D261">
    <cfRule type="cellIs" dxfId="250" priority="255" operator="equal">
      <formula>"Baja"</formula>
    </cfRule>
    <cfRule type="cellIs" dxfId="249" priority="256" operator="equal">
      <formula>"Media"</formula>
    </cfRule>
    <cfRule type="cellIs" dxfId="248" priority="257" operator="equal">
      <formula>"Alta"</formula>
    </cfRule>
    <cfRule type="cellIs" dxfId="247" priority="258" operator="equal">
      <formula>"Urgente"</formula>
    </cfRule>
  </conditionalFormatting>
  <conditionalFormatting sqref="C262:C263">
    <cfRule type="containsText" dxfId="246" priority="254" operator="containsText" text="abierto">
      <formula>NOT(ISERROR(SEARCH("abierto",C262)))</formula>
    </cfRule>
  </conditionalFormatting>
  <conditionalFormatting sqref="C264">
    <cfRule type="containsText" dxfId="245" priority="253" operator="containsText" text="abierto">
      <formula>NOT(ISERROR(SEARCH("abierto",C264)))</formula>
    </cfRule>
  </conditionalFormatting>
  <conditionalFormatting sqref="D264">
    <cfRule type="cellIs" dxfId="244" priority="249" operator="equal">
      <formula>"Baja"</formula>
    </cfRule>
    <cfRule type="cellIs" dxfId="243" priority="250" operator="equal">
      <formula>"Media"</formula>
    </cfRule>
    <cfRule type="cellIs" dxfId="242" priority="251" operator="equal">
      <formula>"Alta"</formula>
    </cfRule>
    <cfRule type="cellIs" dxfId="241" priority="252" operator="equal">
      <formula>"Urgente"</formula>
    </cfRule>
  </conditionalFormatting>
  <conditionalFormatting sqref="C265">
    <cfRule type="containsText" dxfId="240" priority="248" operator="containsText" text="abierto">
      <formula>NOT(ISERROR(SEARCH("abierto",C265)))</formula>
    </cfRule>
  </conditionalFormatting>
  <conditionalFormatting sqref="D265">
    <cfRule type="cellIs" dxfId="239" priority="244" operator="equal">
      <formula>"Baja"</formula>
    </cfRule>
    <cfRule type="cellIs" dxfId="238" priority="245" operator="equal">
      <formula>"Media"</formula>
    </cfRule>
    <cfRule type="cellIs" dxfId="237" priority="246" operator="equal">
      <formula>"Alta"</formula>
    </cfRule>
    <cfRule type="cellIs" dxfId="236" priority="247" operator="equal">
      <formula>"Urgente"</formula>
    </cfRule>
  </conditionalFormatting>
  <conditionalFormatting sqref="C266">
    <cfRule type="containsText" dxfId="235" priority="243" operator="containsText" text="abierto">
      <formula>NOT(ISERROR(SEARCH("abierto",C266)))</formula>
    </cfRule>
  </conditionalFormatting>
  <conditionalFormatting sqref="D266">
    <cfRule type="cellIs" dxfId="234" priority="239" operator="equal">
      <formula>"Baja"</formula>
    </cfRule>
    <cfRule type="cellIs" dxfId="233" priority="240" operator="equal">
      <formula>"Media"</formula>
    </cfRule>
    <cfRule type="cellIs" dxfId="232" priority="241" operator="equal">
      <formula>"Alta"</formula>
    </cfRule>
    <cfRule type="cellIs" dxfId="231" priority="242" operator="equal">
      <formula>"Urgente"</formula>
    </cfRule>
  </conditionalFormatting>
  <conditionalFormatting sqref="C267">
    <cfRule type="containsText" dxfId="230" priority="238" operator="containsText" text="abierto">
      <formula>NOT(ISERROR(SEARCH("abierto",C267)))</formula>
    </cfRule>
  </conditionalFormatting>
  <conditionalFormatting sqref="D267">
    <cfRule type="cellIs" dxfId="229" priority="234" operator="equal">
      <formula>"Baja"</formula>
    </cfRule>
    <cfRule type="cellIs" dxfId="228" priority="235" operator="equal">
      <formula>"Media"</formula>
    </cfRule>
    <cfRule type="cellIs" dxfId="227" priority="236" operator="equal">
      <formula>"Alta"</formula>
    </cfRule>
    <cfRule type="cellIs" dxfId="226" priority="237" operator="equal">
      <formula>"Urgente"</formula>
    </cfRule>
  </conditionalFormatting>
  <conditionalFormatting sqref="C268">
    <cfRule type="containsText" dxfId="225" priority="233" operator="containsText" text="abierto">
      <formula>NOT(ISERROR(SEARCH("abierto",C268)))</formula>
    </cfRule>
  </conditionalFormatting>
  <conditionalFormatting sqref="D268">
    <cfRule type="cellIs" dxfId="224" priority="229" operator="equal">
      <formula>"Baja"</formula>
    </cfRule>
    <cfRule type="cellIs" dxfId="223" priority="230" operator="equal">
      <formula>"Media"</formula>
    </cfRule>
    <cfRule type="cellIs" dxfId="222" priority="231" operator="equal">
      <formula>"Alta"</formula>
    </cfRule>
    <cfRule type="cellIs" dxfId="221" priority="232" operator="equal">
      <formula>"Urgente"</formula>
    </cfRule>
  </conditionalFormatting>
  <conditionalFormatting sqref="C269">
    <cfRule type="containsText" dxfId="220" priority="228" operator="containsText" text="abierto">
      <formula>NOT(ISERROR(SEARCH("abierto",C269)))</formula>
    </cfRule>
  </conditionalFormatting>
  <conditionalFormatting sqref="D269">
    <cfRule type="cellIs" dxfId="219" priority="224" operator="equal">
      <formula>"Baja"</formula>
    </cfRule>
    <cfRule type="cellIs" dxfId="218" priority="225" operator="equal">
      <formula>"Media"</formula>
    </cfRule>
    <cfRule type="cellIs" dxfId="217" priority="226" operator="equal">
      <formula>"Alta"</formula>
    </cfRule>
    <cfRule type="cellIs" dxfId="216" priority="227" operator="equal">
      <formula>"Urgente"</formula>
    </cfRule>
  </conditionalFormatting>
  <conditionalFormatting sqref="C270">
    <cfRule type="containsText" dxfId="215" priority="223" operator="containsText" text="abierto">
      <formula>NOT(ISERROR(SEARCH("abierto",C270)))</formula>
    </cfRule>
  </conditionalFormatting>
  <conditionalFormatting sqref="D270">
    <cfRule type="cellIs" dxfId="214" priority="219" operator="equal">
      <formula>"Baja"</formula>
    </cfRule>
    <cfRule type="cellIs" dxfId="213" priority="220" operator="equal">
      <formula>"Media"</formula>
    </cfRule>
    <cfRule type="cellIs" dxfId="212" priority="221" operator="equal">
      <formula>"Alta"</formula>
    </cfRule>
    <cfRule type="cellIs" dxfId="211" priority="222" operator="equal">
      <formula>"Urgente"</formula>
    </cfRule>
  </conditionalFormatting>
  <conditionalFormatting sqref="C271">
    <cfRule type="containsText" dxfId="210" priority="218" operator="containsText" text="abierto">
      <formula>NOT(ISERROR(SEARCH("abierto",C271)))</formula>
    </cfRule>
  </conditionalFormatting>
  <conditionalFormatting sqref="D271">
    <cfRule type="cellIs" dxfId="209" priority="214" operator="equal">
      <formula>"Baja"</formula>
    </cfRule>
    <cfRule type="cellIs" dxfId="208" priority="215" operator="equal">
      <formula>"Media"</formula>
    </cfRule>
    <cfRule type="cellIs" dxfId="207" priority="216" operator="equal">
      <formula>"Alta"</formula>
    </cfRule>
    <cfRule type="cellIs" dxfId="206" priority="217" operator="equal">
      <formula>"Urgente"</formula>
    </cfRule>
  </conditionalFormatting>
  <conditionalFormatting sqref="C272">
    <cfRule type="containsText" dxfId="205" priority="208" operator="containsText" text="abierto">
      <formula>NOT(ISERROR(SEARCH("abierto",C272)))</formula>
    </cfRule>
  </conditionalFormatting>
  <conditionalFormatting sqref="D272">
    <cfRule type="cellIs" dxfId="204" priority="204" operator="equal">
      <formula>"Baja"</formula>
    </cfRule>
    <cfRule type="cellIs" dxfId="203" priority="205" operator="equal">
      <formula>"Media"</formula>
    </cfRule>
    <cfRule type="cellIs" dxfId="202" priority="206" operator="equal">
      <formula>"Alta"</formula>
    </cfRule>
    <cfRule type="cellIs" dxfId="201" priority="207" operator="equal">
      <formula>"Urgente"</formula>
    </cfRule>
  </conditionalFormatting>
  <conditionalFormatting sqref="C273">
    <cfRule type="containsText" dxfId="200" priority="203" operator="containsText" text="abierto">
      <formula>NOT(ISERROR(SEARCH("abierto",C273)))</formula>
    </cfRule>
  </conditionalFormatting>
  <conditionalFormatting sqref="D273">
    <cfRule type="cellIs" dxfId="199" priority="199" operator="equal">
      <formula>"Baja"</formula>
    </cfRule>
    <cfRule type="cellIs" dxfId="198" priority="200" operator="equal">
      <formula>"Media"</formula>
    </cfRule>
    <cfRule type="cellIs" dxfId="197" priority="201" operator="equal">
      <formula>"Alta"</formula>
    </cfRule>
    <cfRule type="cellIs" dxfId="196" priority="202" operator="equal">
      <formula>"Urgente"</formula>
    </cfRule>
  </conditionalFormatting>
  <conditionalFormatting sqref="C274">
    <cfRule type="containsText" dxfId="195" priority="198" operator="containsText" text="abierto">
      <formula>NOT(ISERROR(SEARCH("abierto",C274)))</formula>
    </cfRule>
  </conditionalFormatting>
  <conditionalFormatting sqref="D274">
    <cfRule type="cellIs" dxfId="194" priority="194" operator="equal">
      <formula>"Baja"</formula>
    </cfRule>
    <cfRule type="cellIs" dxfId="193" priority="195" operator="equal">
      <formula>"Media"</formula>
    </cfRule>
    <cfRule type="cellIs" dxfId="192" priority="196" operator="equal">
      <formula>"Alta"</formula>
    </cfRule>
    <cfRule type="cellIs" dxfId="191" priority="197" operator="equal">
      <formula>"Urgente"</formula>
    </cfRule>
  </conditionalFormatting>
  <conditionalFormatting sqref="C275">
    <cfRule type="containsText" dxfId="190" priority="193" operator="containsText" text="abierto">
      <formula>NOT(ISERROR(SEARCH("abierto",C275)))</formula>
    </cfRule>
  </conditionalFormatting>
  <conditionalFormatting sqref="D275">
    <cfRule type="cellIs" dxfId="189" priority="189" operator="equal">
      <formula>"Baja"</formula>
    </cfRule>
    <cfRule type="cellIs" dxfId="188" priority="190" operator="equal">
      <formula>"Media"</formula>
    </cfRule>
    <cfRule type="cellIs" dxfId="187" priority="191" operator="equal">
      <formula>"Alta"</formula>
    </cfRule>
    <cfRule type="cellIs" dxfId="186" priority="192" operator="equal">
      <formula>"Urgente"</formula>
    </cfRule>
  </conditionalFormatting>
  <conditionalFormatting sqref="C276">
    <cfRule type="containsText" dxfId="185" priority="188" operator="containsText" text="abierto">
      <formula>NOT(ISERROR(SEARCH("abierto",C276)))</formula>
    </cfRule>
  </conditionalFormatting>
  <conditionalFormatting sqref="D276">
    <cfRule type="cellIs" dxfId="184" priority="184" operator="equal">
      <formula>"Baja"</formula>
    </cfRule>
    <cfRule type="cellIs" dxfId="183" priority="185" operator="equal">
      <formula>"Media"</formula>
    </cfRule>
    <cfRule type="cellIs" dxfId="182" priority="186" operator="equal">
      <formula>"Alta"</formula>
    </cfRule>
    <cfRule type="cellIs" dxfId="181" priority="187" operator="equal">
      <formula>"Urgente"</formula>
    </cfRule>
  </conditionalFormatting>
  <conditionalFormatting sqref="C277">
    <cfRule type="containsText" dxfId="180" priority="183" operator="containsText" text="abierto">
      <formula>NOT(ISERROR(SEARCH("abierto",C277)))</formula>
    </cfRule>
  </conditionalFormatting>
  <conditionalFormatting sqref="D277">
    <cfRule type="cellIs" dxfId="179" priority="179" operator="equal">
      <formula>"Baja"</formula>
    </cfRule>
    <cfRule type="cellIs" dxfId="178" priority="180" operator="equal">
      <formula>"Media"</formula>
    </cfRule>
    <cfRule type="cellIs" dxfId="177" priority="181" operator="equal">
      <formula>"Alta"</formula>
    </cfRule>
    <cfRule type="cellIs" dxfId="176" priority="182" operator="equal">
      <formula>"Urgente"</formula>
    </cfRule>
  </conditionalFormatting>
  <conditionalFormatting sqref="I282">
    <cfRule type="cellIs" dxfId="175" priority="177" operator="greaterThan">
      <formula>10</formula>
    </cfRule>
  </conditionalFormatting>
  <conditionalFormatting sqref="C282">
    <cfRule type="containsText" dxfId="174" priority="176" operator="containsText" text="abierto">
      <formula>NOT(ISERROR(SEARCH("abierto",C282)))</formula>
    </cfRule>
  </conditionalFormatting>
  <conditionalFormatting sqref="D282">
    <cfRule type="cellIs" dxfId="173" priority="172" operator="equal">
      <formula>"Baja"</formula>
    </cfRule>
    <cfRule type="cellIs" dxfId="172" priority="173" operator="equal">
      <formula>"Media"</formula>
    </cfRule>
    <cfRule type="cellIs" dxfId="171" priority="174" operator="equal">
      <formula>"Alta"</formula>
    </cfRule>
    <cfRule type="cellIs" dxfId="170" priority="175" operator="equal">
      <formula>"Urgente"</formula>
    </cfRule>
  </conditionalFormatting>
  <conditionalFormatting sqref="C279">
    <cfRule type="containsText" dxfId="169" priority="171" operator="containsText" text="abierto">
      <formula>NOT(ISERROR(SEARCH("abierto",C279)))</formula>
    </cfRule>
  </conditionalFormatting>
  <conditionalFormatting sqref="D279">
    <cfRule type="cellIs" dxfId="168" priority="167" operator="equal">
      <formula>"Baja"</formula>
    </cfRule>
    <cfRule type="cellIs" dxfId="167" priority="168" operator="equal">
      <formula>"Media"</formula>
    </cfRule>
    <cfRule type="cellIs" dxfId="166" priority="169" operator="equal">
      <formula>"Alta"</formula>
    </cfRule>
    <cfRule type="cellIs" dxfId="165" priority="170" operator="equal">
      <formula>"Urgente"</formula>
    </cfRule>
  </conditionalFormatting>
  <conditionalFormatting sqref="C278">
    <cfRule type="containsText" dxfId="164" priority="166" operator="containsText" text="abierto">
      <formula>NOT(ISERROR(SEARCH("abierto",C278)))</formula>
    </cfRule>
  </conditionalFormatting>
  <conditionalFormatting sqref="D278">
    <cfRule type="cellIs" dxfId="163" priority="162" operator="equal">
      <formula>"Baja"</formula>
    </cfRule>
    <cfRule type="cellIs" dxfId="162" priority="163" operator="equal">
      <formula>"Media"</formula>
    </cfRule>
    <cfRule type="cellIs" dxfId="161" priority="164" operator="equal">
      <formula>"Alta"</formula>
    </cfRule>
    <cfRule type="cellIs" dxfId="160" priority="165" operator="equal">
      <formula>"Urgente"</formula>
    </cfRule>
  </conditionalFormatting>
  <conditionalFormatting sqref="C280">
    <cfRule type="containsText" dxfId="159" priority="161" operator="containsText" text="abierto">
      <formula>NOT(ISERROR(SEARCH("abierto",C280)))</formula>
    </cfRule>
  </conditionalFormatting>
  <conditionalFormatting sqref="D280">
    <cfRule type="cellIs" dxfId="158" priority="157" operator="equal">
      <formula>"Baja"</formula>
    </cfRule>
    <cfRule type="cellIs" dxfId="157" priority="158" operator="equal">
      <formula>"Media"</formula>
    </cfRule>
    <cfRule type="cellIs" dxfId="156" priority="159" operator="equal">
      <formula>"Alta"</formula>
    </cfRule>
    <cfRule type="cellIs" dxfId="155" priority="160" operator="equal">
      <formula>"Urgente"</formula>
    </cfRule>
  </conditionalFormatting>
  <conditionalFormatting sqref="C281">
    <cfRule type="containsText" dxfId="154" priority="156" operator="containsText" text="abierto">
      <formula>NOT(ISERROR(SEARCH("abierto",C281)))</formula>
    </cfRule>
  </conditionalFormatting>
  <conditionalFormatting sqref="D281">
    <cfRule type="cellIs" dxfId="153" priority="152" operator="equal">
      <formula>"Baja"</formula>
    </cfRule>
    <cfRule type="cellIs" dxfId="152" priority="153" operator="equal">
      <formula>"Media"</formula>
    </cfRule>
    <cfRule type="cellIs" dxfId="151" priority="154" operator="equal">
      <formula>"Alta"</formula>
    </cfRule>
    <cfRule type="cellIs" dxfId="150" priority="155" operator="equal">
      <formula>"Urgente"</formula>
    </cfRule>
  </conditionalFormatting>
  <conditionalFormatting sqref="C283">
    <cfRule type="containsText" dxfId="149" priority="151" operator="containsText" text="abierto">
      <formula>NOT(ISERROR(SEARCH("abierto",C283)))</formula>
    </cfRule>
  </conditionalFormatting>
  <conditionalFormatting sqref="D283">
    <cfRule type="cellIs" dxfId="148" priority="147" operator="equal">
      <formula>"Baja"</formula>
    </cfRule>
    <cfRule type="cellIs" dxfId="147" priority="148" operator="equal">
      <formula>"Media"</formula>
    </cfRule>
    <cfRule type="cellIs" dxfId="146" priority="149" operator="equal">
      <formula>"Alta"</formula>
    </cfRule>
    <cfRule type="cellIs" dxfId="145" priority="150" operator="equal">
      <formula>"Urgente"</formula>
    </cfRule>
  </conditionalFormatting>
  <conditionalFormatting sqref="C284">
    <cfRule type="containsText" dxfId="144" priority="146" operator="containsText" text="abierto">
      <formula>NOT(ISERROR(SEARCH("abierto",C284)))</formula>
    </cfRule>
  </conditionalFormatting>
  <conditionalFormatting sqref="D284">
    <cfRule type="cellIs" dxfId="143" priority="142" operator="equal">
      <formula>"Baja"</formula>
    </cfRule>
    <cfRule type="cellIs" dxfId="142" priority="143" operator="equal">
      <formula>"Media"</formula>
    </cfRule>
    <cfRule type="cellIs" dxfId="141" priority="144" operator="equal">
      <formula>"Alta"</formula>
    </cfRule>
    <cfRule type="cellIs" dxfId="140" priority="145" operator="equal">
      <formula>"Urgente"</formula>
    </cfRule>
  </conditionalFormatting>
  <conditionalFormatting sqref="C285">
    <cfRule type="containsText" dxfId="139" priority="141" operator="containsText" text="abierto">
      <formula>NOT(ISERROR(SEARCH("abierto",C285)))</formula>
    </cfRule>
  </conditionalFormatting>
  <conditionalFormatting sqref="D285">
    <cfRule type="cellIs" dxfId="138" priority="137" operator="equal">
      <formula>"Baja"</formula>
    </cfRule>
    <cfRule type="cellIs" dxfId="137" priority="138" operator="equal">
      <formula>"Media"</formula>
    </cfRule>
    <cfRule type="cellIs" dxfId="136" priority="139" operator="equal">
      <formula>"Alta"</formula>
    </cfRule>
    <cfRule type="cellIs" dxfId="135" priority="140" operator="equal">
      <formula>"Urgente"</formula>
    </cfRule>
  </conditionalFormatting>
  <conditionalFormatting sqref="C286">
    <cfRule type="containsText" dxfId="134" priority="136" operator="containsText" text="abierto">
      <formula>NOT(ISERROR(SEARCH("abierto",C286)))</formula>
    </cfRule>
  </conditionalFormatting>
  <conditionalFormatting sqref="D286">
    <cfRule type="cellIs" dxfId="133" priority="132" operator="equal">
      <formula>"Baja"</formula>
    </cfRule>
    <cfRule type="cellIs" dxfId="132" priority="133" operator="equal">
      <formula>"Media"</formula>
    </cfRule>
    <cfRule type="cellIs" dxfId="131" priority="134" operator="equal">
      <formula>"Alta"</formula>
    </cfRule>
    <cfRule type="cellIs" dxfId="130" priority="135" operator="equal">
      <formula>"Urgente"</formula>
    </cfRule>
  </conditionalFormatting>
  <conditionalFormatting sqref="C287">
    <cfRule type="containsText" dxfId="129" priority="131" operator="containsText" text="abierto">
      <formula>NOT(ISERROR(SEARCH("abierto",C287)))</formula>
    </cfRule>
  </conditionalFormatting>
  <conditionalFormatting sqref="D287">
    <cfRule type="cellIs" dxfId="128" priority="127" operator="equal">
      <formula>"Baja"</formula>
    </cfRule>
    <cfRule type="cellIs" dxfId="127" priority="128" operator="equal">
      <formula>"Media"</formula>
    </cfRule>
    <cfRule type="cellIs" dxfId="126" priority="129" operator="equal">
      <formula>"Alta"</formula>
    </cfRule>
    <cfRule type="cellIs" dxfId="125" priority="130" operator="equal">
      <formula>"Urgente"</formula>
    </cfRule>
  </conditionalFormatting>
  <conditionalFormatting sqref="C288">
    <cfRule type="containsText" dxfId="124" priority="126" operator="containsText" text="abierto">
      <formula>NOT(ISERROR(SEARCH("abierto",C288)))</formula>
    </cfRule>
  </conditionalFormatting>
  <conditionalFormatting sqref="D288">
    <cfRule type="cellIs" dxfId="123" priority="122" operator="equal">
      <formula>"Baja"</formula>
    </cfRule>
    <cfRule type="cellIs" dxfId="122" priority="123" operator="equal">
      <formula>"Media"</formula>
    </cfRule>
    <cfRule type="cellIs" dxfId="121" priority="124" operator="equal">
      <formula>"Alta"</formula>
    </cfRule>
    <cfRule type="cellIs" dxfId="120" priority="125" operator="equal">
      <formula>"Urgente"</formula>
    </cfRule>
  </conditionalFormatting>
  <conditionalFormatting sqref="C289">
    <cfRule type="containsText" dxfId="119" priority="121" operator="containsText" text="abierto">
      <formula>NOT(ISERROR(SEARCH("abierto",C289)))</formula>
    </cfRule>
  </conditionalFormatting>
  <conditionalFormatting sqref="D289">
    <cfRule type="cellIs" dxfId="118" priority="117" operator="equal">
      <formula>"Baja"</formula>
    </cfRule>
    <cfRule type="cellIs" dxfId="117" priority="118" operator="equal">
      <formula>"Media"</formula>
    </cfRule>
    <cfRule type="cellIs" dxfId="116" priority="119" operator="equal">
      <formula>"Alta"</formula>
    </cfRule>
    <cfRule type="cellIs" dxfId="115" priority="120" operator="equal">
      <formula>"Urgente"</formula>
    </cfRule>
  </conditionalFormatting>
  <conditionalFormatting sqref="C290">
    <cfRule type="containsText" dxfId="114" priority="116" operator="containsText" text="abierto">
      <formula>NOT(ISERROR(SEARCH("abierto",C290)))</formula>
    </cfRule>
  </conditionalFormatting>
  <conditionalFormatting sqref="D290">
    <cfRule type="cellIs" dxfId="113" priority="112" operator="equal">
      <formula>"Baja"</formula>
    </cfRule>
    <cfRule type="cellIs" dxfId="112" priority="113" operator="equal">
      <formula>"Media"</formula>
    </cfRule>
    <cfRule type="cellIs" dxfId="111" priority="114" operator="equal">
      <formula>"Alta"</formula>
    </cfRule>
    <cfRule type="cellIs" dxfId="110" priority="115" operator="equal">
      <formula>"Urgente"</formula>
    </cfRule>
  </conditionalFormatting>
  <conditionalFormatting sqref="C291:C292">
    <cfRule type="containsText" dxfId="109" priority="111" operator="containsText" text="abierto">
      <formula>NOT(ISERROR(SEARCH("abierto",C291)))</formula>
    </cfRule>
  </conditionalFormatting>
  <conditionalFormatting sqref="D291:D292">
    <cfRule type="cellIs" dxfId="108" priority="107" operator="equal">
      <formula>"Baja"</formula>
    </cfRule>
    <cfRule type="cellIs" dxfId="107" priority="108" operator="equal">
      <formula>"Media"</formula>
    </cfRule>
    <cfRule type="cellIs" dxfId="106" priority="109" operator="equal">
      <formula>"Alta"</formula>
    </cfRule>
    <cfRule type="cellIs" dxfId="105" priority="110" operator="equal">
      <formula>"Urgente"</formula>
    </cfRule>
  </conditionalFormatting>
  <conditionalFormatting sqref="C293">
    <cfRule type="containsText" dxfId="104" priority="106" operator="containsText" text="abierto">
      <formula>NOT(ISERROR(SEARCH("abierto",C293)))</formula>
    </cfRule>
  </conditionalFormatting>
  <conditionalFormatting sqref="D293">
    <cfRule type="cellIs" dxfId="103" priority="102" operator="equal">
      <formula>"Baja"</formula>
    </cfRule>
    <cfRule type="cellIs" dxfId="102" priority="103" operator="equal">
      <formula>"Media"</formula>
    </cfRule>
    <cfRule type="cellIs" dxfId="101" priority="104" operator="equal">
      <formula>"Alta"</formula>
    </cfRule>
    <cfRule type="cellIs" dxfId="100" priority="105" operator="equal">
      <formula>"Urgente"</formula>
    </cfRule>
  </conditionalFormatting>
  <conditionalFormatting sqref="C294">
    <cfRule type="containsText" dxfId="99" priority="101" operator="containsText" text="abierto">
      <formula>NOT(ISERROR(SEARCH("abierto",C294)))</formula>
    </cfRule>
  </conditionalFormatting>
  <conditionalFormatting sqref="D294">
    <cfRule type="cellIs" dxfId="98" priority="97" operator="equal">
      <formula>"Baja"</formula>
    </cfRule>
    <cfRule type="cellIs" dxfId="97" priority="98" operator="equal">
      <formula>"Media"</formula>
    </cfRule>
    <cfRule type="cellIs" dxfId="96" priority="99" operator="equal">
      <formula>"Alta"</formula>
    </cfRule>
    <cfRule type="cellIs" dxfId="95" priority="100" operator="equal">
      <formula>"Urgente"</formula>
    </cfRule>
  </conditionalFormatting>
  <conditionalFormatting sqref="C295">
    <cfRule type="containsText" dxfId="94" priority="96" operator="containsText" text="abierto">
      <formula>NOT(ISERROR(SEARCH("abierto",C295)))</formula>
    </cfRule>
  </conditionalFormatting>
  <conditionalFormatting sqref="D295">
    <cfRule type="cellIs" dxfId="93" priority="92" operator="equal">
      <formula>"Baja"</formula>
    </cfRule>
    <cfRule type="cellIs" dxfId="92" priority="93" operator="equal">
      <formula>"Media"</formula>
    </cfRule>
    <cfRule type="cellIs" dxfId="91" priority="94" operator="equal">
      <formula>"Alta"</formula>
    </cfRule>
    <cfRule type="cellIs" dxfId="90" priority="95" operator="equal">
      <formula>"Urgente"</formula>
    </cfRule>
  </conditionalFormatting>
  <conditionalFormatting sqref="C296:C297">
    <cfRule type="containsText" dxfId="89" priority="91" operator="containsText" text="abierto">
      <formula>NOT(ISERROR(SEARCH("abierto",C296)))</formula>
    </cfRule>
  </conditionalFormatting>
  <conditionalFormatting sqref="D296:D297">
    <cfRule type="cellIs" dxfId="88" priority="87" operator="equal">
      <formula>"Baja"</formula>
    </cfRule>
    <cfRule type="cellIs" dxfId="87" priority="88" operator="equal">
      <formula>"Media"</formula>
    </cfRule>
    <cfRule type="cellIs" dxfId="86" priority="89" operator="equal">
      <formula>"Alta"</formula>
    </cfRule>
    <cfRule type="cellIs" dxfId="85" priority="90" operator="equal">
      <formula>"Urgente"</formula>
    </cfRule>
  </conditionalFormatting>
  <conditionalFormatting sqref="C298:C301">
    <cfRule type="containsText" dxfId="84" priority="86" operator="containsText" text="abierto">
      <formula>NOT(ISERROR(SEARCH("abierto",C298)))</formula>
    </cfRule>
  </conditionalFormatting>
  <conditionalFormatting sqref="D298:D301">
    <cfRule type="cellIs" dxfId="83" priority="82" operator="equal">
      <formula>"Baja"</formula>
    </cfRule>
    <cfRule type="cellIs" dxfId="82" priority="83" operator="equal">
      <formula>"Media"</formula>
    </cfRule>
    <cfRule type="cellIs" dxfId="81" priority="84" operator="equal">
      <formula>"Alta"</formula>
    </cfRule>
    <cfRule type="cellIs" dxfId="80" priority="85" operator="equal">
      <formula>"Urgente"</formula>
    </cfRule>
  </conditionalFormatting>
  <conditionalFormatting sqref="C302:C303">
    <cfRule type="containsText" dxfId="79" priority="81" operator="containsText" text="abierto">
      <formula>NOT(ISERROR(SEARCH("abierto",C302)))</formula>
    </cfRule>
  </conditionalFormatting>
  <conditionalFormatting sqref="D302:D303">
    <cfRule type="cellIs" dxfId="78" priority="77" operator="equal">
      <formula>"Baja"</formula>
    </cfRule>
    <cfRule type="cellIs" dxfId="77" priority="78" operator="equal">
      <formula>"Media"</formula>
    </cfRule>
    <cfRule type="cellIs" dxfId="76" priority="79" operator="equal">
      <formula>"Alta"</formula>
    </cfRule>
    <cfRule type="cellIs" dxfId="75" priority="80" operator="equal">
      <formula>"Urgente"</formula>
    </cfRule>
  </conditionalFormatting>
  <conditionalFormatting sqref="C304">
    <cfRule type="containsText" dxfId="74" priority="76" operator="containsText" text="abierto">
      <formula>NOT(ISERROR(SEARCH("abierto",C304)))</formula>
    </cfRule>
  </conditionalFormatting>
  <conditionalFormatting sqref="D304">
    <cfRule type="cellIs" dxfId="73" priority="72" operator="equal">
      <formula>"Baja"</formula>
    </cfRule>
    <cfRule type="cellIs" dxfId="72" priority="73" operator="equal">
      <formula>"Media"</formula>
    </cfRule>
    <cfRule type="cellIs" dxfId="71" priority="74" operator="equal">
      <formula>"Alta"</formula>
    </cfRule>
    <cfRule type="cellIs" dxfId="70" priority="75" operator="equal">
      <formula>"Urgente"</formula>
    </cfRule>
  </conditionalFormatting>
  <conditionalFormatting sqref="C306">
    <cfRule type="containsText" dxfId="69" priority="71" operator="containsText" text="abierto">
      <formula>NOT(ISERROR(SEARCH("abierto",C306)))</formula>
    </cfRule>
  </conditionalFormatting>
  <conditionalFormatting sqref="D306">
    <cfRule type="cellIs" dxfId="68" priority="67" operator="equal">
      <formula>"Baja"</formula>
    </cfRule>
    <cfRule type="cellIs" dxfId="67" priority="68" operator="equal">
      <formula>"Media"</formula>
    </cfRule>
    <cfRule type="cellIs" dxfId="66" priority="69" operator="equal">
      <formula>"Alta"</formula>
    </cfRule>
    <cfRule type="cellIs" dxfId="65" priority="70" operator="equal">
      <formula>"Urgente"</formula>
    </cfRule>
  </conditionalFormatting>
  <conditionalFormatting sqref="C307">
    <cfRule type="containsText" dxfId="64" priority="66" operator="containsText" text="abierto">
      <formula>NOT(ISERROR(SEARCH("abierto",C307)))</formula>
    </cfRule>
  </conditionalFormatting>
  <conditionalFormatting sqref="D307">
    <cfRule type="cellIs" dxfId="63" priority="62" operator="equal">
      <formula>"Baja"</formula>
    </cfRule>
    <cfRule type="cellIs" dxfId="62" priority="63" operator="equal">
      <formula>"Media"</formula>
    </cfRule>
    <cfRule type="cellIs" dxfId="61" priority="64" operator="equal">
      <formula>"Alta"</formula>
    </cfRule>
    <cfRule type="cellIs" dxfId="60" priority="65" operator="equal">
      <formula>"Urgente"</formula>
    </cfRule>
  </conditionalFormatting>
  <conditionalFormatting sqref="C308">
    <cfRule type="containsText" dxfId="59" priority="61" operator="containsText" text="abierto">
      <formula>NOT(ISERROR(SEARCH("abierto",C308)))</formula>
    </cfRule>
  </conditionalFormatting>
  <conditionalFormatting sqref="D308">
    <cfRule type="cellIs" dxfId="58" priority="57" operator="equal">
      <formula>"Baja"</formula>
    </cfRule>
    <cfRule type="cellIs" dxfId="57" priority="58" operator="equal">
      <formula>"Media"</formula>
    </cfRule>
    <cfRule type="cellIs" dxfId="56" priority="59" operator="equal">
      <formula>"Alta"</formula>
    </cfRule>
    <cfRule type="cellIs" dxfId="55" priority="60" operator="equal">
      <formula>"Urgente"</formula>
    </cfRule>
  </conditionalFormatting>
  <conditionalFormatting sqref="C309">
    <cfRule type="containsText" dxfId="54" priority="56" operator="containsText" text="abierto">
      <formula>NOT(ISERROR(SEARCH("abierto",C309)))</formula>
    </cfRule>
  </conditionalFormatting>
  <conditionalFormatting sqref="D309">
    <cfRule type="cellIs" dxfId="53" priority="52" operator="equal">
      <formula>"Baja"</formula>
    </cfRule>
    <cfRule type="cellIs" dxfId="52" priority="53" operator="equal">
      <formula>"Media"</formula>
    </cfRule>
    <cfRule type="cellIs" dxfId="51" priority="54" operator="equal">
      <formula>"Alta"</formula>
    </cfRule>
    <cfRule type="cellIs" dxfId="50" priority="55" operator="equal">
      <formula>"Urgente"</formula>
    </cfRule>
  </conditionalFormatting>
  <conditionalFormatting sqref="C310">
    <cfRule type="containsText" dxfId="49" priority="51" operator="containsText" text="abierto">
      <formula>NOT(ISERROR(SEARCH("abierto",C310)))</formula>
    </cfRule>
  </conditionalFormatting>
  <conditionalFormatting sqref="D310">
    <cfRule type="cellIs" dxfId="48" priority="47" operator="equal">
      <formula>"Baja"</formula>
    </cfRule>
    <cfRule type="cellIs" dxfId="47" priority="48" operator="equal">
      <formula>"Media"</formula>
    </cfRule>
    <cfRule type="cellIs" dxfId="46" priority="49" operator="equal">
      <formula>"Alta"</formula>
    </cfRule>
    <cfRule type="cellIs" dxfId="45" priority="50" operator="equal">
      <formula>"Urgente"</formula>
    </cfRule>
  </conditionalFormatting>
  <conditionalFormatting sqref="C311">
    <cfRule type="containsText" dxfId="44" priority="46" operator="containsText" text="abierto">
      <formula>NOT(ISERROR(SEARCH("abierto",C311)))</formula>
    </cfRule>
  </conditionalFormatting>
  <conditionalFormatting sqref="D311">
    <cfRule type="cellIs" dxfId="43" priority="42" operator="equal">
      <formula>"Baja"</formula>
    </cfRule>
    <cfRule type="cellIs" dxfId="42" priority="43" operator="equal">
      <formula>"Media"</formula>
    </cfRule>
    <cfRule type="cellIs" dxfId="41" priority="44" operator="equal">
      <formula>"Alta"</formula>
    </cfRule>
    <cfRule type="cellIs" dxfId="40" priority="45" operator="equal">
      <formula>"Urgente"</formula>
    </cfRule>
  </conditionalFormatting>
  <conditionalFormatting sqref="C312">
    <cfRule type="containsText" dxfId="39" priority="41" operator="containsText" text="abierto">
      <formula>NOT(ISERROR(SEARCH("abierto",C312)))</formula>
    </cfRule>
  </conditionalFormatting>
  <conditionalFormatting sqref="D312">
    <cfRule type="cellIs" dxfId="38" priority="37" operator="equal">
      <formula>"Baja"</formula>
    </cfRule>
    <cfRule type="cellIs" dxfId="37" priority="38" operator="equal">
      <formula>"Media"</formula>
    </cfRule>
    <cfRule type="cellIs" dxfId="36" priority="39" operator="equal">
      <formula>"Alta"</formula>
    </cfRule>
    <cfRule type="cellIs" dxfId="35" priority="40" operator="equal">
      <formula>"Urgente"</formula>
    </cfRule>
  </conditionalFormatting>
  <conditionalFormatting sqref="C313">
    <cfRule type="containsText" dxfId="34" priority="36" operator="containsText" text="abierto">
      <formula>NOT(ISERROR(SEARCH("abierto",C313)))</formula>
    </cfRule>
  </conditionalFormatting>
  <conditionalFormatting sqref="D313">
    <cfRule type="cellIs" dxfId="33" priority="32" operator="equal">
      <formula>"Baja"</formula>
    </cfRule>
    <cfRule type="cellIs" dxfId="32" priority="33" operator="equal">
      <formula>"Media"</formula>
    </cfRule>
    <cfRule type="cellIs" dxfId="31" priority="34" operator="equal">
      <formula>"Alta"</formula>
    </cfRule>
    <cfRule type="cellIs" dxfId="30" priority="35" operator="equal">
      <formula>"Urgente"</formula>
    </cfRule>
  </conditionalFormatting>
  <conditionalFormatting sqref="C314">
    <cfRule type="containsText" dxfId="29" priority="31" operator="containsText" text="abierto">
      <formula>NOT(ISERROR(SEARCH("abierto",C314)))</formula>
    </cfRule>
  </conditionalFormatting>
  <conditionalFormatting sqref="D314">
    <cfRule type="cellIs" dxfId="28" priority="27" operator="equal">
      <formula>"Baja"</formula>
    </cfRule>
    <cfRule type="cellIs" dxfId="27" priority="28" operator="equal">
      <formula>"Media"</formula>
    </cfRule>
    <cfRule type="cellIs" dxfId="26" priority="29" operator="equal">
      <formula>"Alta"</formula>
    </cfRule>
    <cfRule type="cellIs" dxfId="25" priority="30" operator="equal">
      <formula>"Urgente"</formula>
    </cfRule>
  </conditionalFormatting>
  <conditionalFormatting sqref="C315">
    <cfRule type="containsText" dxfId="24" priority="26" operator="containsText" text="abierto">
      <formula>NOT(ISERROR(SEARCH("abierto",C315)))</formula>
    </cfRule>
  </conditionalFormatting>
  <conditionalFormatting sqref="D315">
    <cfRule type="cellIs" dxfId="23" priority="22" operator="equal">
      <formula>"Baja"</formula>
    </cfRule>
    <cfRule type="cellIs" dxfId="22" priority="23" operator="equal">
      <formula>"Media"</formula>
    </cfRule>
    <cfRule type="cellIs" dxfId="21" priority="24" operator="equal">
      <formula>"Alta"</formula>
    </cfRule>
    <cfRule type="cellIs" dxfId="20" priority="25" operator="equal">
      <formula>"Urgente"</formula>
    </cfRule>
  </conditionalFormatting>
  <conditionalFormatting sqref="C316">
    <cfRule type="containsText" dxfId="19" priority="21" operator="containsText" text="abierto">
      <formula>NOT(ISERROR(SEARCH("abierto",C316)))</formula>
    </cfRule>
  </conditionalFormatting>
  <conditionalFormatting sqref="D316">
    <cfRule type="cellIs" dxfId="18" priority="17" operator="equal">
      <formula>"Baja"</formula>
    </cfRule>
    <cfRule type="cellIs" dxfId="17" priority="18" operator="equal">
      <formula>"Media"</formula>
    </cfRule>
    <cfRule type="cellIs" dxfId="16" priority="19" operator="equal">
      <formula>"Alta"</formula>
    </cfRule>
    <cfRule type="cellIs" dxfId="15" priority="20" operator="equal">
      <formula>"Urgente"</formula>
    </cfRule>
  </conditionalFormatting>
  <conditionalFormatting sqref="C317">
    <cfRule type="containsText" dxfId="14" priority="16" operator="containsText" text="abierto">
      <formula>NOT(ISERROR(SEARCH("abierto",C317)))</formula>
    </cfRule>
  </conditionalFormatting>
  <conditionalFormatting sqref="D317">
    <cfRule type="cellIs" dxfId="13" priority="12" operator="equal">
      <formula>"Baja"</formula>
    </cfRule>
    <cfRule type="cellIs" dxfId="12" priority="13" operator="equal">
      <formula>"Media"</formula>
    </cfRule>
    <cfRule type="cellIs" dxfId="11" priority="14" operator="equal">
      <formula>"Alta"</formula>
    </cfRule>
    <cfRule type="cellIs" dxfId="10" priority="15" operator="equal">
      <formula>"Urgente"</formula>
    </cfRule>
  </conditionalFormatting>
  <conditionalFormatting sqref="D318">
    <cfRule type="cellIs" dxfId="9" priority="8" operator="equal">
      <formula>"Baja"</formula>
    </cfRule>
    <cfRule type="cellIs" dxfId="8" priority="9" operator="equal">
      <formula>"Media"</formula>
    </cfRule>
    <cfRule type="cellIs" dxfId="7" priority="10" operator="equal">
      <formula>"Alta"</formula>
    </cfRule>
    <cfRule type="cellIs" dxfId="6" priority="11" operator="equal">
      <formula>"Urgente"</formula>
    </cfRule>
  </conditionalFormatting>
  <conditionalFormatting sqref="D320:D321">
    <cfRule type="cellIs" dxfId="5" priority="3" operator="equal">
      <formula>"Baja"</formula>
    </cfRule>
    <cfRule type="cellIs" dxfId="4" priority="4" operator="equal">
      <formula>"Media"</formula>
    </cfRule>
    <cfRule type="cellIs" dxfId="3" priority="5" operator="equal">
      <formula>"Alta"</formula>
    </cfRule>
    <cfRule type="cellIs" dxfId="2" priority="6" operator="equal">
      <formula>"Urgente"</formula>
    </cfRule>
  </conditionalFormatting>
  <conditionalFormatting sqref="I320:I321">
    <cfRule type="cellIs" dxfId="1" priority="2" operator="greaterThan">
      <formula>10</formula>
    </cfRule>
  </conditionalFormatting>
  <conditionalFormatting sqref="J320:J321">
    <cfRule type="containsText" dxfId="0" priority="1" operator="containsText" text="SI">
      <formula>NOT(ISERROR(SEARCH("SI",J320)))</formula>
    </cfRule>
  </conditionalFormatting>
  <dataValidations count="2">
    <dataValidation type="list" allowBlank="1" showInputMessage="1" showErrorMessage="1" sqref="C13:C1048576">
      <formula1>"Abierto,Resuelto"</formula1>
    </dataValidation>
    <dataValidation type="list" allowBlank="1" showInputMessage="1" showErrorMessage="1" sqref="D13:D1048576">
      <formula1>"Urgente,Alta,Media,Baja"</formula1>
    </dataValidation>
  </dataValidations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#REF!</xm:f>
          </x14:formula1>
          <xm:sqref>F421:F443</xm:sqref>
        </x14:dataValidation>
        <x14:dataValidation type="list" allowBlank="1" showInputMessage="1" showErrorMessage="1">
          <x14:formula1>
            <xm:f>#REF!</xm:f>
          </x14:formula1>
          <xm:sqref>G421:G443</xm:sqref>
        </x14:dataValidation>
        <x14:dataValidation type="list" allowBlank="1" showInputMessage="1" showErrorMessage="1">
          <x14:formula1>
            <xm:f>#REF!</xm:f>
          </x14:formula1>
          <xm:sqref>J13:J443</xm:sqref>
        </x14:dataValidation>
        <x14:dataValidation type="list" showInputMessage="1" showErrorMessage="1">
          <x14:formula1>
            <xm:f>#REF!</xm:f>
          </x14:formula1>
          <xm:sqref>G13:G171 G173:G420</xm:sqref>
        </x14:dataValidation>
        <x14:dataValidation type="list" showInputMessage="1" showErrorMessage="1">
          <x14:formula1>
            <xm:f>#REF!</xm:f>
          </x14:formula1>
          <xm:sqref>L13:L443</xm:sqref>
        </x14:dataValidation>
        <x14:dataValidation type="list" showInputMessage="1" showErrorMessage="1">
          <x14:formula1>
            <xm:f>#REF!</xm:f>
          </x14:formula1>
          <xm:sqref>M13:M443</xm:sqref>
        </x14:dataValidation>
        <x14:dataValidation type="list" allowBlank="1" showInputMessage="1" showErrorMessage="1">
          <x14:formula1>
            <xm:f>#REF!</xm:f>
          </x14:formula1>
          <xm:sqref>N13:N443</xm:sqref>
        </x14:dataValidation>
        <x14:dataValidation type="list" allowBlank="1" showInputMessage="1" showErrorMessage="1">
          <x14:formula1>
            <xm:f>[1]Hoja1!#REF!</xm:f>
          </x14:formula1>
          <xm:sqref>O13:O443</xm:sqref>
        </x14:dataValidation>
        <x14:dataValidation type="list" showInputMessage="1" showErrorMessage="1">
          <x14:formula1>
            <xm:f>#REF!</xm:f>
          </x14:formula1>
          <xm:sqref>F13:F420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REGISTRO PQRSD ENERO 2021</vt:lpstr>
      <vt:lpstr>REGISTRO PQRSD FEBRERO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Excel</dc:creator>
  <cp:lastModifiedBy>LUZ SAIDA ARIAS MENA</cp:lastModifiedBy>
  <dcterms:created xsi:type="dcterms:W3CDTF">2017-09-08T12:57:39Z</dcterms:created>
  <dcterms:modified xsi:type="dcterms:W3CDTF">2021-03-20T03:34:34Z</dcterms:modified>
</cp:coreProperties>
</file>